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82336717e7fafd/ASTD/Marketing ^0 Communications/Budget/"/>
    </mc:Choice>
  </mc:AlternateContent>
  <bookViews>
    <workbookView xWindow="0" yWindow="0" windowWidth="16392" windowHeight="5652"/>
  </bookViews>
  <sheets>
    <sheet name="SUMMARY" sheetId="1" r:id="rId1"/>
    <sheet name="Income" sheetId="2" r:id="rId2"/>
    <sheet name="Expense" sheetId="3" r:id="rId3"/>
  </sheets>
  <calcPr calcId="152511" calcMode="autoNoTable"/>
</workbook>
</file>

<file path=xl/calcChain.xml><?xml version="1.0" encoding="utf-8"?>
<calcChain xmlns="http://schemas.openxmlformats.org/spreadsheetml/2006/main">
  <c r="B28" i="3" l="1"/>
  <c r="D71" i="3" l="1"/>
  <c r="B9" i="2"/>
  <c r="B12" i="1" l="1"/>
  <c r="B24" i="1"/>
  <c r="B55" i="3"/>
  <c r="B36" i="3"/>
  <c r="B19" i="3"/>
  <c r="B36" i="2"/>
  <c r="B25" i="1" l="1"/>
  <c r="B69" i="2"/>
  <c r="B65" i="3" l="1"/>
  <c r="B48" i="3"/>
  <c r="B4" i="3"/>
  <c r="B72" i="3" s="1"/>
  <c r="B57" i="2"/>
  <c r="B52" i="2"/>
  <c r="B40" i="2"/>
  <c r="D36" i="3" l="1"/>
  <c r="D31" i="3"/>
  <c r="D28" i="3"/>
  <c r="D60" i="2"/>
  <c r="B60" i="2"/>
  <c r="B70" i="2" s="1"/>
  <c r="D43" i="2"/>
  <c r="D40" i="2"/>
  <c r="D72" i="3" l="1"/>
</calcChain>
</file>

<file path=xl/sharedStrings.xml><?xml version="1.0" encoding="utf-8"?>
<sst xmlns="http://schemas.openxmlformats.org/spreadsheetml/2006/main" count="309" uniqueCount="207">
  <si>
    <t>INCOME</t>
  </si>
  <si>
    <t>Difference ($)</t>
  </si>
  <si>
    <t>I100 - Membership</t>
  </si>
  <si>
    <t>I200 - Programming</t>
  </si>
  <si>
    <t>I300 - Education</t>
  </si>
  <si>
    <t>I400 - Big Event</t>
  </si>
  <si>
    <t>I500 - Marketing</t>
  </si>
  <si>
    <t>I600 - Finance</t>
  </si>
  <si>
    <t>I700 - President</t>
  </si>
  <si>
    <t>I800 - President-Elect</t>
  </si>
  <si>
    <t>I900 - Scholarship</t>
  </si>
  <si>
    <t>TOTAL INCOME</t>
  </si>
  <si>
    <t>EXPENSES</t>
  </si>
  <si>
    <t>E100 - Membership</t>
  </si>
  <si>
    <t>E200 - Programming</t>
  </si>
  <si>
    <t>E300 - Education</t>
  </si>
  <si>
    <t>E400 - Big Event</t>
  </si>
  <si>
    <t xml:space="preserve">E500 - Marketing </t>
  </si>
  <si>
    <t>E600 - Finance</t>
  </si>
  <si>
    <t>E700 - President</t>
  </si>
  <si>
    <t>E800 - President-Elect</t>
  </si>
  <si>
    <t>E900 - Scholarship</t>
  </si>
  <si>
    <t>TOTAL EXPENSES</t>
  </si>
  <si>
    <t>OVERALL TOTAL</t>
  </si>
  <si>
    <t>Cash Balancing</t>
  </si>
  <si>
    <t>Revenue</t>
  </si>
  <si>
    <t>Expense</t>
  </si>
  <si>
    <t>Cash Balance as of [Date]</t>
  </si>
  <si>
    <t xml:space="preserve">I101 - Local </t>
  </si>
  <si>
    <t xml:space="preserve">I102 - Power of 2 </t>
  </si>
  <si>
    <t xml:space="preserve">I103 - Student </t>
  </si>
  <si>
    <t>TOTAL I100 - Membership</t>
  </si>
  <si>
    <t>I201 - January</t>
  </si>
  <si>
    <t>I202 - February</t>
  </si>
  <si>
    <t>I203 - March</t>
  </si>
  <si>
    <t>I204 - April</t>
  </si>
  <si>
    <t>I205 - May</t>
  </si>
  <si>
    <t>I205S - May Workshop</t>
  </si>
  <si>
    <t>I206 - June</t>
  </si>
  <si>
    <t>I206S - June Workshop</t>
  </si>
  <si>
    <t>I207- July Social</t>
  </si>
  <si>
    <t>I208 - August</t>
  </si>
  <si>
    <t>I208S - August Workshop</t>
  </si>
  <si>
    <t>I209 - September</t>
  </si>
  <si>
    <t xml:space="preserve">I209S - September Workshop </t>
  </si>
  <si>
    <t>I210 - October</t>
  </si>
  <si>
    <t>I210S - October Workshop</t>
  </si>
  <si>
    <t>I211 - November</t>
  </si>
  <si>
    <t>I211S - November Workshop</t>
  </si>
  <si>
    <t>TOTAL I200 - Programming</t>
  </si>
  <si>
    <t xml:space="preserve">I301 - Trainer's Institute </t>
  </si>
  <si>
    <t>I302 - Certificate Programs</t>
  </si>
  <si>
    <t>TOTAL I300 - Education</t>
  </si>
  <si>
    <t>TOTAL I400 - Big Event</t>
  </si>
  <si>
    <t>I501 - Sponsorship Income</t>
  </si>
  <si>
    <t xml:space="preserve">     I501a - Trail Guide</t>
  </si>
  <si>
    <t xml:space="preserve">     I501b - Loess Hills</t>
  </si>
  <si>
    <t xml:space="preserve">     I501c - Castle Rock</t>
  </si>
  <si>
    <t xml:space="preserve">     I501d - Pikes Peak</t>
  </si>
  <si>
    <t xml:space="preserve">     I501e - Mt McKinley</t>
  </si>
  <si>
    <t xml:space="preserve">     I501f - Mt Everest</t>
  </si>
  <si>
    <t>TOTAL I500 - Marketing</t>
  </si>
  <si>
    <t>I601 - Bank Interest</t>
  </si>
  <si>
    <t>I602 - CHIP</t>
  </si>
  <si>
    <t>I603 - Other Income</t>
  </si>
  <si>
    <t>TOTAL I600 - Finance</t>
  </si>
  <si>
    <t>TOTAL - I700 - President</t>
  </si>
  <si>
    <t xml:space="preserve">I801 - </t>
  </si>
  <si>
    <t>TOTAL I800 - President-Elect</t>
  </si>
  <si>
    <t>I901 - Donations</t>
  </si>
  <si>
    <t>TOTAL I900 - Scholarship</t>
  </si>
  <si>
    <t>I202S - February Workshop</t>
  </si>
  <si>
    <t>I201S - January Workshop</t>
  </si>
  <si>
    <t>I203S - March Workshop</t>
  </si>
  <si>
    <t>I204S - Apr Workshop</t>
  </si>
  <si>
    <t>I214 - Prior Yr.</t>
  </si>
  <si>
    <t>I215 - Next Yr.</t>
  </si>
  <si>
    <t>2012 Budget Comments</t>
  </si>
  <si>
    <t>2012 YTD Comments</t>
  </si>
  <si>
    <t>TOTAL E100 - Membership</t>
  </si>
  <si>
    <t>E201 - Facilitator Fees</t>
  </si>
  <si>
    <t>E202 - Airfare</t>
  </si>
  <si>
    <t>E203 - Hotel</t>
  </si>
  <si>
    <t>E206 - Prizes</t>
  </si>
  <si>
    <t>E207 - Supplies</t>
  </si>
  <si>
    <t>E208 - Social Expenses</t>
  </si>
  <si>
    <t xml:space="preserve">     E208a - Facility Fees</t>
  </si>
  <si>
    <t xml:space="preserve">     E208b - Food</t>
  </si>
  <si>
    <t xml:space="preserve">     E208c - Decorations</t>
  </si>
  <si>
    <t xml:space="preserve">     E208d - Entertainment</t>
  </si>
  <si>
    <t xml:space="preserve">     E208e - Giveaways</t>
  </si>
  <si>
    <t xml:space="preserve">E300 - Education </t>
  </si>
  <si>
    <t xml:space="preserve">E301 - Facilitator Fees </t>
  </si>
  <si>
    <t>E302 - Supplies</t>
  </si>
  <si>
    <t>E303 - Meals</t>
  </si>
  <si>
    <t>E304 - CPLP</t>
  </si>
  <si>
    <t>TOTAL E300 - Education</t>
  </si>
  <si>
    <t xml:space="preserve">E401 - </t>
  </si>
  <si>
    <t>TOTAL E400 - Big Event</t>
  </si>
  <si>
    <t>E500 - Marketing</t>
  </si>
  <si>
    <t>E501 - Advertising Expense</t>
  </si>
  <si>
    <t>E502 - Printing</t>
  </si>
  <si>
    <t>E504 - Website</t>
  </si>
  <si>
    <t>TOTAL E500 - Marketing</t>
  </si>
  <si>
    <t>E601 - Accounting Services</t>
  </si>
  <si>
    <t>E602 - Banking Fees</t>
  </si>
  <si>
    <t>E603 - Credit Card Processing</t>
  </si>
  <si>
    <t>E604 - Administrative Services</t>
  </si>
  <si>
    <t>E605 - Association Dues</t>
  </si>
  <si>
    <t>E606 - Insurance</t>
  </si>
  <si>
    <t>E607 - Equipment</t>
  </si>
  <si>
    <t>E608 - Postage</t>
  </si>
  <si>
    <t>E609 - Supplies</t>
  </si>
  <si>
    <t>E610 - Chapter Phone</t>
  </si>
  <si>
    <t>TOTAL E600 - Finance</t>
  </si>
  <si>
    <t>E702 - Meals</t>
  </si>
  <si>
    <t>E703 - Retreat Facility</t>
  </si>
  <si>
    <t xml:space="preserve">E705 - Supplies </t>
  </si>
  <si>
    <t>TOTAL E700 - President</t>
  </si>
  <si>
    <t>E801 - Gifts</t>
  </si>
  <si>
    <t>E802 - Meals</t>
  </si>
  <si>
    <t>E803 - Board Socials</t>
  </si>
  <si>
    <t>E804 - Retreat Facility</t>
  </si>
  <si>
    <t>E805 - Airfare</t>
  </si>
  <si>
    <t>E806 - Hotel</t>
  </si>
  <si>
    <t>E807 - Registration</t>
  </si>
  <si>
    <t>E808 - Awards</t>
  </si>
  <si>
    <t>TOTAL E-800 - President-Elect</t>
  </si>
  <si>
    <t>E901 - Scholarships to Members</t>
  </si>
  <si>
    <t>TOTAL E900 - Scholarship</t>
  </si>
  <si>
    <t>E204 - Facility Fees/Meals</t>
  </si>
  <si>
    <t>TOTAL E200 - Programming</t>
  </si>
  <si>
    <t>Comments</t>
  </si>
  <si>
    <t xml:space="preserve"> Comments</t>
  </si>
  <si>
    <t>I104 - Transitional</t>
  </si>
  <si>
    <t>I105 -  Corporate</t>
  </si>
  <si>
    <t>I106 - 2 Year</t>
  </si>
  <si>
    <t>I107 - Senior</t>
  </si>
  <si>
    <t>I212 - December</t>
  </si>
  <si>
    <t xml:space="preserve">I701 - </t>
  </si>
  <si>
    <t>E305 - Mentoring</t>
  </si>
  <si>
    <t>E306 - Employee Learning Week</t>
  </si>
  <si>
    <t>E701 - Gifts &amp; Board Appreciation</t>
  </si>
  <si>
    <t>E307 - HRCI Credit</t>
  </si>
  <si>
    <t>E102 - Supplies</t>
  </si>
  <si>
    <t>E101 - Dues paid to National</t>
  </si>
  <si>
    <t>2014 Budget</t>
  </si>
  <si>
    <t>2014 Actual</t>
  </si>
  <si>
    <t>Cash Balance as of 1/1/2014</t>
  </si>
  <si>
    <t>10 @ $25</t>
  </si>
  <si>
    <t>15 @ $240</t>
  </si>
  <si>
    <t>I213 - Winter Social</t>
  </si>
  <si>
    <t>10 speakers @ $100, 4 gift cards for workshops @ $25, 3 workshops @ 30% net profit, 1 workshop @ 50% net profit</t>
  </si>
  <si>
    <t>2 nights for 3 speakers @ $500</t>
  </si>
  <si>
    <t>E209 - Speaker Meals</t>
  </si>
  <si>
    <t>10 giveaways @ $50</t>
  </si>
  <si>
    <t>Name tags, flip charts, tickets</t>
  </si>
  <si>
    <t>$2,000 for winter social, $1,000 for summer social</t>
  </si>
  <si>
    <t>Winter Social</t>
  </si>
  <si>
    <t>2 learning systems</t>
  </si>
  <si>
    <t>Wild Apricot (12 mo @ 100, potentail $350 for going over space/#s, 12 mo of Survey Monkey @ $12</t>
  </si>
  <si>
    <t>$400 for taxes, $1,000 for external review</t>
  </si>
  <si>
    <t>Avg $250/mo</t>
  </si>
  <si>
    <t>25 hrs/mo @ $27.50/hr</t>
  </si>
  <si>
    <t>10 @ $149</t>
  </si>
  <si>
    <t>Annual rent</t>
  </si>
  <si>
    <t>For all areas</t>
  </si>
  <si>
    <t>Avg $22/mo</t>
  </si>
  <si>
    <t xml:space="preserve">E706 - ICE </t>
  </si>
  <si>
    <t>2 registrations @ $1,200 ea, airfare for 2 $350, one hotel room $259, $130 for incidentals</t>
  </si>
  <si>
    <t>3 @ $50</t>
  </si>
  <si>
    <t>4 @ $75</t>
  </si>
  <si>
    <t>5 @ $350</t>
  </si>
  <si>
    <t>3 rooms for 3 nights @ 250</t>
  </si>
  <si>
    <t>5 @ $200</t>
  </si>
  <si>
    <t>177 @ $60</t>
  </si>
  <si>
    <t>71 @ $259</t>
  </si>
  <si>
    <t>5 @ $5/mo for 6 mo</t>
  </si>
  <si>
    <t>6 @ $35</t>
  </si>
  <si>
    <t>71 @ $199</t>
  </si>
  <si>
    <t>5 @ $108</t>
  </si>
  <si>
    <t>Beginner &amp; advanced TI, each 4 sessions.  Est 15 @ $100 in attendance @ each session</t>
  </si>
  <si>
    <t>4 facilitators for each TI @ $275 each</t>
  </si>
  <si>
    <t xml:space="preserve">$1,000 flash drives, $300 misc supplies, </t>
  </si>
  <si>
    <t>All day prog &amp; wkshop 40 @ $89</t>
  </si>
  <si>
    <t>3 round trip tickets from Chicago to Omaha for @ $400</t>
  </si>
  <si>
    <t>10 programs and workshops @ $720</t>
  </si>
  <si>
    <t xml:space="preserve">Welcome dinners for 3 speakers  </t>
  </si>
  <si>
    <t>55th Anniversary Dinner</t>
  </si>
  <si>
    <t>$370 TI postcards, $935 new logo letterhead, envelopes, other logo materials (if logo change), $50 ASTD poster, $300 for membership flyers</t>
  </si>
  <si>
    <t>Constant Contact, Strictly Bus Ads, Blog Site Fees, $200 for social media contests</t>
  </si>
  <si>
    <t>2 policies @ $750 each</t>
  </si>
  <si>
    <t>Mailing supplies (Glenda), comp bag</t>
  </si>
  <si>
    <t>$25 board gift x 20 board members, $200 for 20 board appreciation rewards</t>
  </si>
  <si>
    <t>Board meeting breakfasts</t>
  </si>
  <si>
    <t>Food &amp; location</t>
  </si>
  <si>
    <t>New board member orienation</t>
  </si>
  <si>
    <t>Pres Gift</t>
  </si>
  <si>
    <t>$50 - nominating committee, $200 - ALC board dinner, $50</t>
  </si>
  <si>
    <t>Retreat facility/food</t>
  </si>
  <si>
    <t xml:space="preserve">I850 - </t>
  </si>
  <si>
    <t>I850 - Past President</t>
  </si>
  <si>
    <t>TOTAL I850 - Past President</t>
  </si>
  <si>
    <t>E850 - Past President</t>
  </si>
  <si>
    <t>E851 - Learning Leaders Group</t>
  </si>
  <si>
    <t>$300 meals, $100 supplies</t>
  </si>
  <si>
    <t>3 programs @ $60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</si>
</sst>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AAC4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double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 style="medium">
        <color indexed="64"/>
      </right>
      <top style="thin">
        <color indexed="2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22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22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1" xfId="0" applyFont="1" applyFill="1" applyBorder="1"/>
    <xf numFmtId="44" fontId="3" fillId="2" borderId="1" xfId="2" applyFont="1" applyFill="1" applyBorder="1"/>
    <xf numFmtId="0" fontId="3" fillId="2" borderId="1" xfId="0" applyFont="1" applyFill="1" applyBorder="1" applyAlignment="1">
      <alignment horizontal="left"/>
    </xf>
    <xf numFmtId="43" fontId="3" fillId="2" borderId="1" xfId="1" applyFont="1" applyFill="1" applyBorder="1"/>
    <xf numFmtId="44" fontId="3" fillId="2" borderId="1" xfId="2" applyFont="1" applyFill="1" applyBorder="1" applyAlignment="1">
      <alignment horizontal="center"/>
    </xf>
    <xf numFmtId="44" fontId="4" fillId="2" borderId="1" xfId="2" applyFont="1" applyFill="1" applyBorder="1"/>
    <xf numFmtId="0" fontId="4" fillId="2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wrapText="1"/>
    </xf>
    <xf numFmtId="0" fontId="4" fillId="0" borderId="2" xfId="0" applyFont="1" applyFill="1" applyBorder="1"/>
    <xf numFmtId="43" fontId="0" fillId="0" borderId="14" xfId="1" applyFont="1" applyBorder="1" applyAlignment="1"/>
    <xf numFmtId="43" fontId="0" fillId="0" borderId="15" xfId="1" applyFont="1" applyBorder="1" applyAlignment="1"/>
    <xf numFmtId="0" fontId="4" fillId="0" borderId="12" xfId="0" applyFont="1" applyBorder="1"/>
    <xf numFmtId="0" fontId="4" fillId="0" borderId="16" xfId="0" applyFont="1" applyBorder="1"/>
    <xf numFmtId="43" fontId="0" fillId="0" borderId="17" xfId="1" applyFont="1" applyBorder="1" applyAlignment="1"/>
    <xf numFmtId="43" fontId="0" fillId="0" borderId="19" xfId="1" applyFont="1" applyBorder="1" applyAlignment="1"/>
    <xf numFmtId="43" fontId="0" fillId="0" borderId="21" xfId="1" applyFont="1" applyBorder="1" applyAlignment="1"/>
    <xf numFmtId="43" fontId="0" fillId="0" borderId="16" xfId="1" applyFont="1" applyBorder="1" applyAlignment="1"/>
    <xf numFmtId="0" fontId="4" fillId="0" borderId="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" fillId="0" borderId="25" xfId="0" applyFont="1" applyFill="1" applyBorder="1"/>
    <xf numFmtId="0" fontId="3" fillId="0" borderId="27" xfId="0" applyFont="1" applyFill="1" applyBorder="1" applyAlignment="1">
      <alignment horizontal="left" wrapText="1"/>
    </xf>
    <xf numFmtId="44" fontId="3" fillId="0" borderId="28" xfId="2" applyFont="1" applyFill="1" applyBorder="1" applyAlignment="1">
      <alignment horizontal="center" wrapText="1"/>
    </xf>
    <xf numFmtId="0" fontId="3" fillId="2" borderId="25" xfId="0" applyNumberFormat="1" applyFont="1" applyFill="1" applyBorder="1" applyAlignment="1"/>
    <xf numFmtId="44" fontId="3" fillId="2" borderId="28" xfId="2" applyNumberFormat="1" applyFont="1" applyFill="1" applyBorder="1"/>
    <xf numFmtId="44" fontId="3" fillId="2" borderId="29" xfId="2" applyFont="1" applyFill="1" applyBorder="1" applyAlignment="1">
      <alignment horizontal="left" wrapText="1"/>
    </xf>
    <xf numFmtId="44" fontId="3" fillId="2" borderId="28" xfId="2" applyFont="1" applyFill="1" applyBorder="1"/>
    <xf numFmtId="44" fontId="3" fillId="2" borderId="28" xfId="1" applyNumberFormat="1" applyFont="1" applyFill="1" applyBorder="1"/>
    <xf numFmtId="43" fontId="3" fillId="2" borderId="29" xfId="1" applyFont="1" applyFill="1" applyBorder="1" applyAlignment="1">
      <alignment horizontal="left" wrapText="1"/>
    </xf>
    <xf numFmtId="44" fontId="4" fillId="2" borderId="31" xfId="2" applyFont="1" applyFill="1" applyBorder="1"/>
    <xf numFmtId="0" fontId="3" fillId="2" borderId="25" xfId="0" applyFont="1" applyFill="1" applyBorder="1" applyAlignment="1"/>
    <xf numFmtId="44" fontId="3" fillId="6" borderId="28" xfId="2" applyNumberFormat="1" applyFont="1" applyFill="1" applyBorder="1"/>
    <xf numFmtId="44" fontId="3" fillId="0" borderId="29" xfId="2" applyFont="1" applyFill="1" applyBorder="1" applyAlignment="1">
      <alignment horizontal="left" wrapText="1"/>
    </xf>
    <xf numFmtId="44" fontId="3" fillId="6" borderId="28" xfId="1" applyNumberFormat="1" applyFont="1" applyFill="1" applyBorder="1"/>
    <xf numFmtId="43" fontId="3" fillId="0" borderId="29" xfId="1" applyFont="1" applyFill="1" applyBorder="1" applyAlignment="1">
      <alignment horizontal="left" wrapText="1"/>
    </xf>
    <xf numFmtId="43" fontId="3" fillId="2" borderId="28" xfId="1" applyFont="1" applyFill="1" applyBorder="1"/>
    <xf numFmtId="43" fontId="3" fillId="0" borderId="29" xfId="1" applyFont="1" applyFill="1" applyBorder="1" applyAlignment="1">
      <alignment wrapText="1"/>
    </xf>
    <xf numFmtId="0" fontId="4" fillId="2" borderId="30" xfId="0" applyFont="1" applyFill="1" applyBorder="1" applyAlignment="1">
      <alignment horizontal="left"/>
    </xf>
    <xf numFmtId="44" fontId="3" fillId="0" borderId="26" xfId="2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7" fillId="0" borderId="14" xfId="0" applyFont="1" applyFill="1" applyBorder="1"/>
    <xf numFmtId="44" fontId="3" fillId="6" borderId="1" xfId="2" applyFont="1" applyFill="1" applyBorder="1" applyAlignment="1">
      <alignment horizontal="center"/>
    </xf>
    <xf numFmtId="44" fontId="3" fillId="0" borderId="1" xfId="2" applyFont="1" applyFill="1" applyBorder="1" applyAlignment="1">
      <alignment horizontal="center"/>
    </xf>
    <xf numFmtId="44" fontId="3" fillId="2" borderId="37" xfId="2" applyFont="1" applyFill="1" applyBorder="1"/>
    <xf numFmtId="44" fontId="3" fillId="0" borderId="4" xfId="2" applyFont="1" applyFill="1" applyBorder="1" applyAlignment="1">
      <alignment horizontal="center"/>
    </xf>
    <xf numFmtId="0" fontId="7" fillId="0" borderId="15" xfId="0" applyFont="1" applyFill="1" applyBorder="1"/>
    <xf numFmtId="44" fontId="3" fillId="6" borderId="7" xfId="2" applyFont="1" applyFill="1" applyBorder="1" applyAlignment="1">
      <alignment horizontal="center"/>
    </xf>
    <xf numFmtId="44" fontId="3" fillId="0" borderId="7" xfId="2" applyFont="1" applyFill="1" applyBorder="1" applyAlignment="1">
      <alignment horizontal="center"/>
    </xf>
    <xf numFmtId="44" fontId="4" fillId="2" borderId="38" xfId="2" applyFont="1" applyFill="1" applyBorder="1"/>
    <xf numFmtId="44" fontId="3" fillId="0" borderId="6" xfId="2" applyFont="1" applyFill="1" applyBorder="1" applyAlignment="1">
      <alignment horizontal="center"/>
    </xf>
    <xf numFmtId="44" fontId="3" fillId="2" borderId="29" xfId="2" applyFont="1" applyFill="1" applyBorder="1"/>
    <xf numFmtId="44" fontId="4" fillId="2" borderId="32" xfId="2" applyFont="1" applyFill="1" applyBorder="1"/>
    <xf numFmtId="0" fontId="3" fillId="0" borderId="2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4" fontId="3" fillId="0" borderId="39" xfId="2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44" fontId="4" fillId="0" borderId="40" xfId="2" applyFont="1" applyFill="1" applyBorder="1"/>
    <xf numFmtId="44" fontId="4" fillId="0" borderId="21" xfId="2" applyFont="1" applyFill="1" applyBorder="1"/>
    <xf numFmtId="0" fontId="4" fillId="0" borderId="41" xfId="0" applyFont="1" applyFill="1" applyBorder="1" applyAlignment="1">
      <alignment horizontal="left"/>
    </xf>
    <xf numFmtId="44" fontId="4" fillId="0" borderId="42" xfId="2" applyFont="1" applyFill="1" applyBorder="1"/>
    <xf numFmtId="44" fontId="4" fillId="0" borderId="43" xfId="2" applyFont="1" applyFill="1" applyBorder="1"/>
    <xf numFmtId="44" fontId="4" fillId="2" borderId="45" xfId="2" applyFont="1" applyFill="1" applyBorder="1"/>
    <xf numFmtId="44" fontId="4" fillId="2" borderId="46" xfId="2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33" xfId="0" applyFont="1" applyFill="1" applyBorder="1"/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34" xfId="0" applyFont="1" applyFill="1" applyBorder="1"/>
    <xf numFmtId="0" fontId="2" fillId="3" borderId="35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8" fillId="3" borderId="33" xfId="0" applyFont="1" applyFill="1" applyBorder="1"/>
    <xf numFmtId="0" fontId="8" fillId="3" borderId="33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left"/>
    </xf>
    <xf numFmtId="0" fontId="2" fillId="3" borderId="44" xfId="0" applyFont="1" applyFill="1" applyBorder="1"/>
    <xf numFmtId="44" fontId="3" fillId="6" borderId="28" xfId="2" applyFont="1" applyFill="1" applyBorder="1"/>
    <xf numFmtId="43" fontId="3" fillId="6" borderId="29" xfId="1" applyFont="1" applyFill="1" applyBorder="1"/>
    <xf numFmtId="44" fontId="3" fillId="0" borderId="28" xfId="2" applyFont="1" applyFill="1" applyBorder="1"/>
    <xf numFmtId="44" fontId="3" fillId="2" borderId="29" xfId="2" applyFont="1" applyFill="1" applyBorder="1" applyAlignment="1">
      <alignment wrapText="1"/>
    </xf>
    <xf numFmtId="44" fontId="3" fillId="6" borderId="29" xfId="2" applyFont="1" applyFill="1" applyBorder="1"/>
    <xf numFmtId="0" fontId="3" fillId="0" borderId="51" xfId="0" applyFont="1" applyFill="1" applyBorder="1" applyAlignment="1">
      <alignment horizontal="center" wrapText="1"/>
    </xf>
    <xf numFmtId="44" fontId="4" fillId="0" borderId="50" xfId="2" applyFont="1" applyFill="1" applyBorder="1" applyAlignment="1">
      <alignment horizontal="center" wrapText="1"/>
    </xf>
    <xf numFmtId="0" fontId="3" fillId="6" borderId="25" xfId="0" applyFont="1" applyFill="1" applyBorder="1" applyAlignment="1"/>
    <xf numFmtId="44" fontId="3" fillId="0" borderId="29" xfId="2" applyFont="1" applyFill="1" applyBorder="1" applyAlignment="1">
      <alignment wrapText="1"/>
    </xf>
    <xf numFmtId="44" fontId="3" fillId="2" borderId="29" xfId="2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left"/>
    </xf>
    <xf numFmtId="44" fontId="4" fillId="6" borderId="53" xfId="2" applyFont="1" applyFill="1" applyBorder="1"/>
    <xf numFmtId="44" fontId="3" fillId="2" borderId="49" xfId="2" applyFont="1" applyFill="1" applyBorder="1"/>
    <xf numFmtId="44" fontId="4" fillId="2" borderId="53" xfId="2" applyFont="1" applyFill="1" applyBorder="1"/>
    <xf numFmtId="0" fontId="2" fillId="5" borderId="47" xfId="0" applyFont="1" applyFill="1" applyBorder="1"/>
    <xf numFmtId="0" fontId="2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11" xfId="0" applyFont="1" applyFill="1" applyBorder="1"/>
    <xf numFmtId="0" fontId="2" fillId="5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5" borderId="49" xfId="0" applyFont="1" applyFill="1" applyBorder="1" applyAlignment="1">
      <alignment horizontal="center" wrapText="1"/>
    </xf>
    <xf numFmtId="0" fontId="2" fillId="5" borderId="44" xfId="0" applyFont="1" applyFill="1" applyBorder="1"/>
    <xf numFmtId="44" fontId="3" fillId="2" borderId="53" xfId="2" applyFont="1" applyFill="1" applyBorder="1"/>
    <xf numFmtId="0" fontId="4" fillId="2" borderId="55" xfId="0" applyFont="1" applyFill="1" applyBorder="1"/>
    <xf numFmtId="43" fontId="4" fillId="2" borderId="50" xfId="1" applyFont="1" applyFill="1" applyBorder="1"/>
    <xf numFmtId="43" fontId="4" fillId="2" borderId="51" xfId="1" applyFont="1" applyFill="1" applyBorder="1" applyAlignment="1">
      <alignment wrapText="1"/>
    </xf>
    <xf numFmtId="44" fontId="4" fillId="2" borderId="50" xfId="2" applyFont="1" applyFill="1" applyBorder="1"/>
    <xf numFmtId="0" fontId="3" fillId="2" borderId="56" xfId="0" applyNumberFormat="1" applyFont="1" applyFill="1" applyBorder="1" applyAlignment="1"/>
    <xf numFmtId="44" fontId="3" fillId="2" borderId="54" xfId="1" applyNumberFormat="1" applyFont="1" applyFill="1" applyBorder="1"/>
    <xf numFmtId="43" fontId="3" fillId="2" borderId="57" xfId="1" applyFont="1" applyFill="1" applyBorder="1" applyAlignment="1">
      <alignment horizontal="left" wrapText="1"/>
    </xf>
    <xf numFmtId="44" fontId="3" fillId="2" borderId="54" xfId="2" applyFont="1" applyFill="1" applyBorder="1"/>
    <xf numFmtId="0" fontId="4" fillId="2" borderId="55" xfId="0" applyFont="1" applyFill="1" applyBorder="1" applyAlignment="1">
      <alignment horizontal="left"/>
    </xf>
    <xf numFmtId="44" fontId="4" fillId="6" borderId="50" xfId="2" applyNumberFormat="1" applyFont="1" applyFill="1" applyBorder="1"/>
    <xf numFmtId="44" fontId="4" fillId="0" borderId="51" xfId="2" applyFont="1" applyFill="1" applyBorder="1" applyAlignment="1">
      <alignment horizontal="left" wrapText="1"/>
    </xf>
    <xf numFmtId="0" fontId="3" fillId="2" borderId="56" xfId="0" applyFont="1" applyFill="1" applyBorder="1" applyAlignment="1"/>
    <xf numFmtId="44" fontId="3" fillId="6" borderId="54" xfId="2" applyNumberFormat="1" applyFont="1" applyFill="1" applyBorder="1"/>
    <xf numFmtId="44" fontId="3" fillId="0" borderId="57" xfId="2" applyFont="1" applyFill="1" applyBorder="1" applyAlignment="1">
      <alignment horizontal="left" wrapText="1"/>
    </xf>
    <xf numFmtId="0" fontId="4" fillId="0" borderId="55" xfId="0" applyFont="1" applyFill="1" applyBorder="1"/>
    <xf numFmtId="0" fontId="4" fillId="0" borderId="51" xfId="0" applyFont="1" applyFill="1" applyBorder="1" applyAlignment="1">
      <alignment horizontal="center" wrapText="1"/>
    </xf>
    <xf numFmtId="0" fontId="3" fillId="0" borderId="56" xfId="0" applyFont="1" applyFill="1" applyBorder="1"/>
    <xf numFmtId="44" fontId="3" fillId="0" borderId="54" xfId="2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44" fontId="4" fillId="0" borderId="54" xfId="2" applyFont="1" applyFill="1" applyBorder="1" applyAlignment="1">
      <alignment horizontal="center" wrapText="1"/>
    </xf>
    <xf numFmtId="44" fontId="4" fillId="2" borderId="51" xfId="2" applyFont="1" applyFill="1" applyBorder="1"/>
    <xf numFmtId="44" fontId="3" fillId="2" borderId="57" xfId="2" applyFont="1" applyFill="1" applyBorder="1"/>
    <xf numFmtId="0" fontId="4" fillId="0" borderId="55" xfId="0" applyFont="1" applyFill="1" applyBorder="1" applyAlignment="1">
      <alignment horizontal="left"/>
    </xf>
    <xf numFmtId="44" fontId="4" fillId="0" borderId="50" xfId="2" applyFont="1" applyFill="1" applyBorder="1"/>
    <xf numFmtId="44" fontId="4" fillId="0" borderId="51" xfId="2" applyFont="1" applyFill="1" applyBorder="1"/>
    <xf numFmtId="0" fontId="3" fillId="0" borderId="56" xfId="0" applyFont="1" applyFill="1" applyBorder="1" applyAlignment="1">
      <alignment horizontal="left"/>
    </xf>
    <xf numFmtId="0" fontId="2" fillId="4" borderId="2" xfId="0" applyFont="1" applyFill="1" applyBorder="1"/>
    <xf numFmtId="44" fontId="4" fillId="2" borderId="2" xfId="2" applyFont="1" applyFill="1" applyBorder="1"/>
    <xf numFmtId="0" fontId="3" fillId="2" borderId="58" xfId="0" applyFont="1" applyFill="1" applyBorder="1" applyAlignment="1">
      <alignment horizontal="left"/>
    </xf>
    <xf numFmtId="44" fontId="3" fillId="2" borderId="58" xfId="2" applyFont="1" applyFill="1" applyBorder="1"/>
    <xf numFmtId="43" fontId="3" fillId="2" borderId="58" xfId="1" applyFont="1" applyFill="1" applyBorder="1"/>
    <xf numFmtId="43" fontId="3" fillId="2" borderId="28" xfId="1" applyFont="1" applyFill="1" applyBorder="1" applyAlignment="1">
      <alignment wrapText="1"/>
    </xf>
    <xf numFmtId="0" fontId="4" fillId="6" borderId="55" xfId="0" applyFont="1" applyFill="1" applyBorder="1" applyAlignment="1">
      <alignment horizontal="left"/>
    </xf>
    <xf numFmtId="44" fontId="4" fillId="6" borderId="50" xfId="2" applyFont="1" applyFill="1" applyBorder="1"/>
    <xf numFmtId="44" fontId="3" fillId="6" borderId="54" xfId="2" applyFont="1" applyFill="1" applyBorder="1"/>
    <xf numFmtId="43" fontId="3" fillId="6" borderId="57" xfId="1" applyFont="1" applyFill="1" applyBorder="1" applyAlignment="1">
      <alignment wrapText="1"/>
    </xf>
    <xf numFmtId="43" fontId="3" fillId="2" borderId="54" xfId="1" applyFont="1" applyFill="1" applyBorder="1"/>
    <xf numFmtId="0" fontId="3" fillId="2" borderId="52" xfId="0" applyFont="1" applyFill="1" applyBorder="1" applyAlignment="1"/>
    <xf numFmtId="44" fontId="3" fillId="6" borderId="53" xfId="2" applyNumberFormat="1" applyFont="1" applyFill="1" applyBorder="1"/>
    <xf numFmtId="44" fontId="3" fillId="6" borderId="49" xfId="2" applyFont="1" applyFill="1" applyBorder="1"/>
    <xf numFmtId="0" fontId="3" fillId="2" borderId="58" xfId="0" applyFont="1" applyFill="1" applyBorder="1" applyAlignment="1"/>
    <xf numFmtId="0" fontId="3" fillId="0" borderId="60" xfId="0" applyFont="1" applyFill="1" applyBorder="1" applyAlignment="1">
      <alignment horizontal="center" wrapText="1"/>
    </xf>
    <xf numFmtId="44" fontId="3" fillId="0" borderId="61" xfId="2" applyFont="1" applyFill="1" applyBorder="1" applyAlignment="1">
      <alignment horizontal="center" wrapText="1"/>
    </xf>
    <xf numFmtId="44" fontId="4" fillId="2" borderId="50" xfId="2" applyNumberFormat="1" applyFont="1" applyFill="1" applyBorder="1"/>
    <xf numFmtId="44" fontId="3" fillId="2" borderId="57" xfId="2" applyFont="1" applyFill="1" applyBorder="1" applyAlignment="1">
      <alignment wrapText="1"/>
    </xf>
    <xf numFmtId="8" fontId="4" fillId="2" borderId="50" xfId="2" applyNumberFormat="1" applyFont="1" applyFill="1" applyBorder="1"/>
    <xf numFmtId="44" fontId="3" fillId="0" borderId="54" xfId="2" applyFont="1" applyFill="1" applyBorder="1"/>
    <xf numFmtId="44" fontId="3" fillId="6" borderId="29" xfId="2" applyFont="1" applyFill="1" applyBorder="1" applyAlignment="1">
      <alignment wrapText="1"/>
    </xf>
    <xf numFmtId="44" fontId="4" fillId="0" borderId="51" xfId="2" applyFont="1" applyFill="1" applyBorder="1" applyAlignment="1">
      <alignment wrapText="1"/>
    </xf>
    <xf numFmtId="0" fontId="3" fillId="2" borderId="62" xfId="0" applyFont="1" applyFill="1" applyBorder="1" applyAlignment="1"/>
    <xf numFmtId="44" fontId="3" fillId="6" borderId="63" xfId="2" applyNumberFormat="1" applyFont="1" applyFill="1" applyBorder="1"/>
    <xf numFmtId="44" fontId="3" fillId="6" borderId="64" xfId="2" applyFont="1" applyFill="1" applyBorder="1"/>
    <xf numFmtId="44" fontId="3" fillId="2" borderId="63" xfId="2" applyFont="1" applyFill="1" applyBorder="1"/>
    <xf numFmtId="0" fontId="3" fillId="2" borderId="66" xfId="0" applyFont="1" applyFill="1" applyBorder="1" applyAlignment="1"/>
    <xf numFmtId="44" fontId="3" fillId="6" borderId="65" xfId="2" applyNumberFormat="1" applyFont="1" applyFill="1" applyBorder="1"/>
    <xf numFmtId="44" fontId="3" fillId="6" borderId="67" xfId="2" applyFont="1" applyFill="1" applyBorder="1"/>
    <xf numFmtId="44" fontId="3" fillId="2" borderId="65" xfId="2" applyFont="1" applyFill="1" applyBorder="1"/>
    <xf numFmtId="0" fontId="2" fillId="5" borderId="2" xfId="0" applyFont="1" applyFill="1" applyBorder="1"/>
    <xf numFmtId="44" fontId="5" fillId="2" borderId="2" xfId="2" applyFont="1" applyFill="1" applyBorder="1"/>
    <xf numFmtId="44" fontId="0" fillId="0" borderId="13" xfId="2" applyFont="1" applyBorder="1" applyAlignment="1"/>
    <xf numFmtId="43" fontId="3" fillId="2" borderId="29" xfId="1" applyFont="1" applyFill="1" applyBorder="1" applyAlignment="1">
      <alignment horizontal="center" wrapText="1"/>
    </xf>
    <xf numFmtId="43" fontId="3" fillId="2" borderId="57" xfId="1" applyFont="1" applyFill="1" applyBorder="1" applyAlignment="1">
      <alignment horizontal="center" wrapText="1"/>
    </xf>
    <xf numFmtId="44" fontId="3" fillId="6" borderId="29" xfId="2" applyFont="1" applyFill="1" applyBorder="1" applyAlignment="1">
      <alignment horizontal="center" wrapText="1"/>
    </xf>
    <xf numFmtId="44" fontId="3" fillId="2" borderId="64" xfId="2" applyFont="1" applyFill="1" applyBorder="1"/>
    <xf numFmtId="0" fontId="3" fillId="2" borderId="69" xfId="0" applyFont="1" applyFill="1" applyBorder="1" applyAlignment="1"/>
    <xf numFmtId="44" fontId="3" fillId="2" borderId="68" xfId="2" applyFont="1" applyFill="1" applyBorder="1"/>
    <xf numFmtId="44" fontId="3" fillId="2" borderId="70" xfId="2" applyFont="1" applyFill="1" applyBorder="1"/>
    <xf numFmtId="44" fontId="3" fillId="2" borderId="64" xfId="2" applyFont="1" applyFill="1" applyBorder="1" applyAlignment="1">
      <alignment wrapText="1"/>
    </xf>
    <xf numFmtId="44" fontId="3" fillId="2" borderId="64" xfId="2" applyFont="1" applyFill="1" applyBorder="1" applyAlignment="1">
      <alignment horizontal="center" wrapText="1"/>
    </xf>
    <xf numFmtId="44" fontId="3" fillId="2" borderId="29" xfId="2" applyFont="1" applyFill="1" applyBorder="1" applyAlignment="1">
      <alignment horizontal="center"/>
    </xf>
    <xf numFmtId="44" fontId="3" fillId="2" borderId="70" xfId="2" applyFont="1" applyFill="1" applyBorder="1" applyAlignment="1">
      <alignment horizontal="center"/>
    </xf>
    <xf numFmtId="44" fontId="3" fillId="2" borderId="29" xfId="2" applyFont="1" applyFill="1" applyBorder="1" applyAlignment="1">
      <alignment horizontal="center" vertical="center" wrapText="1"/>
    </xf>
    <xf numFmtId="44" fontId="3" fillId="0" borderId="29" xfId="2" applyFont="1" applyFill="1" applyBorder="1" applyAlignment="1">
      <alignment horizontal="center" wrapText="1"/>
    </xf>
    <xf numFmtId="44" fontId="3" fillId="6" borderId="29" xfId="2" applyFont="1" applyFill="1" applyBorder="1" applyAlignment="1">
      <alignment horizontal="center" vertical="center" wrapText="1"/>
    </xf>
    <xf numFmtId="44" fontId="3" fillId="2" borderId="28" xfId="2" applyFont="1" applyFill="1" applyBorder="1" applyAlignment="1">
      <alignment horizontal="center" vertical="center"/>
    </xf>
    <xf numFmtId="44" fontId="3" fillId="6" borderId="57" xfId="2" applyFont="1" applyFill="1" applyBorder="1" applyAlignment="1">
      <alignment horizontal="center" vertical="center" wrapText="1"/>
    </xf>
    <xf numFmtId="44" fontId="3" fillId="2" borderId="57" xfId="2" applyFont="1" applyFill="1" applyBorder="1" applyAlignment="1">
      <alignment horizontal="center" vertical="center" wrapText="1"/>
    </xf>
    <xf numFmtId="44" fontId="3" fillId="2" borderId="67" xfId="2" applyFont="1" applyFill="1" applyBorder="1" applyAlignment="1">
      <alignment wrapText="1"/>
    </xf>
    <xf numFmtId="44" fontId="3" fillId="6" borderId="26" xfId="0" applyNumberFormat="1" applyFont="1" applyFill="1" applyBorder="1" applyAlignment="1">
      <alignment horizontal="center" wrapText="1"/>
    </xf>
    <xf numFmtId="0" fontId="3" fillId="6" borderId="27" xfId="0" applyFont="1" applyFill="1" applyBorder="1" applyAlignment="1">
      <alignment horizontal="center" wrapText="1"/>
    </xf>
    <xf numFmtId="43" fontId="3" fillId="6" borderId="29" xfId="1" applyFont="1" applyFill="1" applyBorder="1" applyAlignment="1">
      <alignment wrapText="1"/>
    </xf>
    <xf numFmtId="43" fontId="3" fillId="6" borderId="57" xfId="1" applyFont="1" applyFill="1" applyBorder="1" applyAlignment="1">
      <alignment horizontal="center" vertical="center" wrapText="1"/>
    </xf>
    <xf numFmtId="44" fontId="3" fillId="6" borderId="26" xfId="2" applyFont="1" applyFill="1" applyBorder="1" applyAlignment="1">
      <alignment horizontal="center" wrapText="1"/>
    </xf>
    <xf numFmtId="0" fontId="4" fillId="6" borderId="27" xfId="0" applyFont="1" applyFill="1" applyBorder="1" applyAlignment="1">
      <alignment horizontal="center" wrapText="1"/>
    </xf>
    <xf numFmtId="44" fontId="3" fillId="6" borderId="28" xfId="2" applyFont="1" applyFill="1" applyBorder="1" applyAlignment="1">
      <alignment horizontal="center" wrapText="1"/>
    </xf>
    <xf numFmtId="44" fontId="3" fillId="0" borderId="59" xfId="2" applyFont="1" applyFill="1" applyBorder="1" applyAlignment="1">
      <alignment horizontal="center" wrapText="1"/>
    </xf>
    <xf numFmtId="44" fontId="4" fillId="0" borderId="51" xfId="2" applyNumberFormat="1" applyFont="1" applyFill="1" applyBorder="1" applyAlignment="1">
      <alignment horizontal="center" wrapText="1"/>
    </xf>
    <xf numFmtId="44" fontId="3" fillId="6" borderId="67" xfId="2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44" fontId="4" fillId="0" borderId="35" xfId="2" applyFont="1" applyFill="1" applyBorder="1"/>
    <xf numFmtId="44" fontId="4" fillId="0" borderId="36" xfId="2" applyFont="1" applyFill="1" applyBorder="1"/>
    <xf numFmtId="0" fontId="8" fillId="5" borderId="34" xfId="0" applyFont="1" applyFill="1" applyBorder="1" applyAlignment="1">
      <alignment horizontal="left"/>
    </xf>
    <xf numFmtId="0" fontId="3" fillId="2" borderId="33" xfId="0" applyFont="1" applyFill="1" applyBorder="1" applyAlignment="1"/>
    <xf numFmtId="44" fontId="3" fillId="6" borderId="26" xfId="2" applyFont="1" applyFill="1" applyBorder="1"/>
    <xf numFmtId="44" fontId="3" fillId="2" borderId="27" xfId="2" applyFont="1" applyFill="1" applyBorder="1"/>
    <xf numFmtId="44" fontId="3" fillId="2" borderId="26" xfId="2" applyFont="1" applyFill="1" applyBorder="1"/>
    <xf numFmtId="0" fontId="2" fillId="5" borderId="72" xfId="0" applyFont="1" applyFill="1" applyBorder="1"/>
    <xf numFmtId="0" fontId="2" fillId="5" borderId="71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left"/>
    </xf>
    <xf numFmtId="44" fontId="3" fillId="2" borderId="73" xfId="2" applyFont="1" applyFill="1" applyBorder="1"/>
    <xf numFmtId="43" fontId="3" fillId="2" borderId="73" xfId="1" applyFont="1" applyFill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8AAC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Layout" zoomScaleNormal="100" workbookViewId="0">
      <selection activeCell="B17" sqref="B17"/>
    </sheetView>
  </sheetViews>
  <sheetFormatPr defaultRowHeight="14.4" x14ac:dyDescent="0.3"/>
  <cols>
    <col min="1" max="4" width="20.6640625" customWidth="1"/>
  </cols>
  <sheetData>
    <row r="1" spans="1:4" x14ac:dyDescent="0.3">
      <c r="A1" s="8" t="s">
        <v>0</v>
      </c>
      <c r="B1" s="9" t="s">
        <v>146</v>
      </c>
      <c r="C1" s="9" t="s">
        <v>147</v>
      </c>
      <c r="D1" s="9" t="s">
        <v>1</v>
      </c>
    </row>
    <row r="2" spans="1:4" x14ac:dyDescent="0.3">
      <c r="A2" s="1" t="s">
        <v>2</v>
      </c>
      <c r="B2" s="2">
        <v>33759</v>
      </c>
      <c r="C2" s="2"/>
      <c r="D2" s="2"/>
    </row>
    <row r="3" spans="1:4" x14ac:dyDescent="0.3">
      <c r="A3" s="3" t="s">
        <v>3</v>
      </c>
      <c r="B3" s="2">
        <v>16170</v>
      </c>
      <c r="C3" s="4"/>
      <c r="D3" s="4"/>
    </row>
    <row r="4" spans="1:4" x14ac:dyDescent="0.3">
      <c r="A4" s="3" t="s">
        <v>4</v>
      </c>
      <c r="B4" s="2">
        <v>12000</v>
      </c>
      <c r="C4" s="4"/>
      <c r="D4" s="4"/>
    </row>
    <row r="5" spans="1:4" x14ac:dyDescent="0.3">
      <c r="A5" s="3" t="s">
        <v>5</v>
      </c>
      <c r="B5" s="5"/>
      <c r="C5" s="4"/>
      <c r="D5" s="4"/>
    </row>
    <row r="6" spans="1:4" x14ac:dyDescent="0.3">
      <c r="A6" s="3" t="s">
        <v>6</v>
      </c>
      <c r="B6" s="2">
        <v>3150</v>
      </c>
      <c r="C6" s="4"/>
      <c r="D6" s="4"/>
    </row>
    <row r="7" spans="1:4" x14ac:dyDescent="0.3">
      <c r="A7" s="3" t="s">
        <v>7</v>
      </c>
      <c r="B7" s="2">
        <v>1165</v>
      </c>
      <c r="C7" s="4"/>
      <c r="D7" s="4"/>
    </row>
    <row r="8" spans="1:4" x14ac:dyDescent="0.3">
      <c r="A8" s="3" t="s">
        <v>8</v>
      </c>
      <c r="B8" s="2"/>
      <c r="C8" s="4"/>
      <c r="D8" s="4"/>
    </row>
    <row r="9" spans="1:4" ht="15.75" customHeight="1" x14ac:dyDescent="0.3">
      <c r="A9" s="3" t="s">
        <v>9</v>
      </c>
      <c r="B9" s="2"/>
      <c r="C9" s="4"/>
      <c r="D9" s="4"/>
    </row>
    <row r="10" spans="1:4" ht="15.75" customHeight="1" x14ac:dyDescent="0.3">
      <c r="A10" s="207" t="s">
        <v>201</v>
      </c>
      <c r="B10" s="208"/>
      <c r="C10" s="209"/>
      <c r="D10" s="209"/>
    </row>
    <row r="11" spans="1:4" ht="15" thickBot="1" x14ac:dyDescent="0.35">
      <c r="A11" s="136" t="s">
        <v>10</v>
      </c>
      <c r="B11" s="137">
        <v>1200</v>
      </c>
      <c r="C11" s="138"/>
      <c r="D11" s="138"/>
    </row>
    <row r="12" spans="1:4" ht="15" thickTop="1" x14ac:dyDescent="0.3">
      <c r="A12" s="134" t="s">
        <v>11</v>
      </c>
      <c r="B12" s="135">
        <f>SUM(B2:B11)</f>
        <v>67444</v>
      </c>
      <c r="C12" s="135"/>
      <c r="D12" s="135"/>
    </row>
    <row r="13" spans="1:4" x14ac:dyDescent="0.3">
      <c r="A13" s="10" t="s">
        <v>12</v>
      </c>
      <c r="B13" s="11" t="s">
        <v>146</v>
      </c>
      <c r="C13" s="11" t="s">
        <v>147</v>
      </c>
      <c r="D13" s="11" t="s">
        <v>1</v>
      </c>
    </row>
    <row r="14" spans="1:4" x14ac:dyDescent="0.3">
      <c r="A14" s="3" t="s">
        <v>13</v>
      </c>
      <c r="B14" s="2">
        <v>15429</v>
      </c>
      <c r="C14" s="2"/>
      <c r="D14" s="2"/>
    </row>
    <row r="15" spans="1:4" x14ac:dyDescent="0.3">
      <c r="A15" s="3" t="s">
        <v>14</v>
      </c>
      <c r="B15" s="2">
        <v>16125</v>
      </c>
      <c r="C15" s="4"/>
      <c r="D15" s="4"/>
    </row>
    <row r="16" spans="1:4" x14ac:dyDescent="0.3">
      <c r="A16" s="3" t="s">
        <v>15</v>
      </c>
      <c r="B16" s="2">
        <v>4878</v>
      </c>
      <c r="C16" s="4"/>
      <c r="D16" s="4"/>
    </row>
    <row r="17" spans="1:4" x14ac:dyDescent="0.3">
      <c r="A17" s="3" t="s">
        <v>16</v>
      </c>
      <c r="B17" s="5">
        <v>3000</v>
      </c>
      <c r="C17" s="4"/>
      <c r="D17" s="4"/>
    </row>
    <row r="18" spans="1:4" x14ac:dyDescent="0.3">
      <c r="A18" s="3" t="s">
        <v>17</v>
      </c>
      <c r="B18" s="2">
        <v>4399</v>
      </c>
      <c r="C18" s="4"/>
      <c r="D18" s="4"/>
    </row>
    <row r="19" spans="1:4" x14ac:dyDescent="0.3">
      <c r="A19" s="3" t="s">
        <v>18</v>
      </c>
      <c r="B19" s="2">
        <v>16449</v>
      </c>
      <c r="C19" s="4"/>
      <c r="D19" s="4"/>
    </row>
    <row r="20" spans="1:4" x14ac:dyDescent="0.3">
      <c r="A20" s="3" t="s">
        <v>19</v>
      </c>
      <c r="B20" s="2">
        <v>6250</v>
      </c>
      <c r="C20" s="4"/>
      <c r="D20" s="4"/>
    </row>
    <row r="21" spans="1:4" x14ac:dyDescent="0.3">
      <c r="A21" s="3" t="s">
        <v>20</v>
      </c>
      <c r="B21" s="2">
        <v>6825</v>
      </c>
      <c r="C21" s="4"/>
      <c r="D21" s="4"/>
    </row>
    <row r="22" spans="1:4" x14ac:dyDescent="0.3">
      <c r="A22" s="207" t="s">
        <v>203</v>
      </c>
      <c r="B22" s="208">
        <v>400</v>
      </c>
      <c r="C22" s="209"/>
      <c r="D22" s="209"/>
    </row>
    <row r="23" spans="1:4" ht="15" thickBot="1" x14ac:dyDescent="0.35">
      <c r="A23" s="136" t="s">
        <v>21</v>
      </c>
      <c r="B23" s="137">
        <v>1550</v>
      </c>
      <c r="C23" s="138"/>
      <c r="D23" s="138"/>
    </row>
    <row r="24" spans="1:4" ht="15" thickTop="1" x14ac:dyDescent="0.3">
      <c r="A24" s="165" t="s">
        <v>22</v>
      </c>
      <c r="B24" s="166">
        <f>SUM(B14:B23)</f>
        <v>75305</v>
      </c>
      <c r="C24" s="166"/>
      <c r="D24" s="166"/>
    </row>
    <row r="25" spans="1:4" x14ac:dyDescent="0.3">
      <c r="A25" s="7" t="s">
        <v>23</v>
      </c>
      <c r="B25" s="6">
        <f>(B12-B24)</f>
        <v>-7861</v>
      </c>
      <c r="C25" s="6"/>
      <c r="D25" s="6"/>
    </row>
    <row r="28" spans="1:4" ht="15" thickBot="1" x14ac:dyDescent="0.35"/>
    <row r="29" spans="1:4" ht="16.2" thickBot="1" x14ac:dyDescent="0.35">
      <c r="A29" s="210" t="s">
        <v>24</v>
      </c>
      <c r="B29" s="211"/>
      <c r="C29" s="211"/>
      <c r="D29" s="212"/>
    </row>
    <row r="30" spans="1:4" x14ac:dyDescent="0.3">
      <c r="A30" s="15" t="s">
        <v>148</v>
      </c>
      <c r="B30" s="16"/>
      <c r="C30" s="17"/>
      <c r="D30" s="167"/>
    </row>
    <row r="31" spans="1:4" x14ac:dyDescent="0.3">
      <c r="A31" s="21" t="s">
        <v>25</v>
      </c>
      <c r="B31" s="22"/>
      <c r="C31" s="18"/>
      <c r="D31" s="13">
        <v>0</v>
      </c>
    </row>
    <row r="32" spans="1:4" ht="15" thickBot="1" x14ac:dyDescent="0.35">
      <c r="A32" s="23" t="s">
        <v>26</v>
      </c>
      <c r="B32" s="24"/>
      <c r="C32" s="19"/>
      <c r="D32" s="14">
        <v>0</v>
      </c>
    </row>
    <row r="33" spans="1:4" x14ac:dyDescent="0.3">
      <c r="A33" s="12" t="s">
        <v>27</v>
      </c>
      <c r="B33" s="15"/>
      <c r="C33" s="20"/>
      <c r="D33" s="167"/>
    </row>
  </sheetData>
  <mergeCells count="1">
    <mergeCell ref="A29:D29"/>
  </mergeCells>
  <conditionalFormatting sqref="D25">
    <cfRule type="cellIs" dxfId="2" priority="1" stopIfTrue="1" operator="lessThan">
      <formula>0</formula>
    </cfRule>
  </conditionalFormatting>
  <conditionalFormatting sqref="B25">
    <cfRule type="cellIs" dxfId="1" priority="3" stopIfTrue="1" operator="lessThan">
      <formula>0</formula>
    </cfRule>
  </conditionalFormatting>
  <conditionalFormatting sqref="C25">
    <cfRule type="cellIs" dxfId="0" priority="2" stopIfTrue="1" operator="lessThan">
      <formula>0</formula>
    </cfRule>
  </conditionalFormatting>
  <printOptions horizontalCentered="1"/>
  <pageMargins left="0.95" right="0.95" top="1.25" bottom="1.25" header="0.55000000000000004" footer="0.55000000000000004"/>
  <pageSetup orientation="portrait" r:id="rId1"/>
  <headerFooter>
    <oddHeader>&amp;CASTD Nebraska
Statement of Revenue, Expenses and Changes in Cash Balance
 As of (Date)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view="pageLayout" topLeftCell="A45" zoomScaleNormal="100" workbookViewId="0">
      <selection activeCell="B71" sqref="B71"/>
    </sheetView>
  </sheetViews>
  <sheetFormatPr defaultColWidth="6" defaultRowHeight="14.4" x14ac:dyDescent="0.3"/>
  <cols>
    <col min="1" max="1" width="30.6640625" customWidth="1"/>
    <col min="2" max="5" width="15.6640625" customWidth="1"/>
  </cols>
  <sheetData>
    <row r="1" spans="1:5" x14ac:dyDescent="0.3">
      <c r="A1" s="71" t="s">
        <v>2</v>
      </c>
      <c r="B1" s="72" t="s">
        <v>146</v>
      </c>
      <c r="C1" s="73" t="s">
        <v>132</v>
      </c>
      <c r="D1" s="72" t="s">
        <v>147</v>
      </c>
      <c r="E1" s="73" t="s">
        <v>132</v>
      </c>
    </row>
    <row r="2" spans="1:5" x14ac:dyDescent="0.3">
      <c r="A2" s="25" t="s">
        <v>28</v>
      </c>
      <c r="B2" s="186">
        <v>10620</v>
      </c>
      <c r="C2" s="187" t="s">
        <v>175</v>
      </c>
      <c r="D2" s="27"/>
      <c r="E2" s="26"/>
    </row>
    <row r="3" spans="1:5" x14ac:dyDescent="0.3">
      <c r="A3" s="25" t="s">
        <v>29</v>
      </c>
      <c r="B3" s="186">
        <v>18389</v>
      </c>
      <c r="C3" s="187" t="s">
        <v>176</v>
      </c>
      <c r="D3" s="27"/>
      <c r="E3" s="26"/>
    </row>
    <row r="4" spans="1:5" x14ac:dyDescent="0.3">
      <c r="A4" s="28" t="s">
        <v>30</v>
      </c>
      <c r="B4" s="29">
        <v>250</v>
      </c>
      <c r="C4" s="93" t="s">
        <v>149</v>
      </c>
      <c r="D4" s="31"/>
      <c r="E4" s="30"/>
    </row>
    <row r="5" spans="1:5" ht="27" x14ac:dyDescent="0.3">
      <c r="A5" s="28" t="s">
        <v>134</v>
      </c>
      <c r="B5" s="32">
        <v>150</v>
      </c>
      <c r="C5" s="168" t="s">
        <v>177</v>
      </c>
      <c r="D5" s="31"/>
      <c r="E5" s="33"/>
    </row>
    <row r="6" spans="1:5" x14ac:dyDescent="0.3">
      <c r="A6" s="28" t="s">
        <v>135</v>
      </c>
      <c r="B6" s="32">
        <v>3600</v>
      </c>
      <c r="C6" s="168" t="s">
        <v>150</v>
      </c>
      <c r="D6" s="31"/>
      <c r="E6" s="33"/>
    </row>
    <row r="7" spans="1:5" x14ac:dyDescent="0.3">
      <c r="A7" s="28" t="s">
        <v>136</v>
      </c>
      <c r="B7" s="32">
        <v>540</v>
      </c>
      <c r="C7" s="168" t="s">
        <v>180</v>
      </c>
      <c r="D7" s="31"/>
      <c r="E7" s="33"/>
    </row>
    <row r="8" spans="1:5" ht="15" thickBot="1" x14ac:dyDescent="0.35">
      <c r="A8" s="112" t="s">
        <v>137</v>
      </c>
      <c r="B8" s="113">
        <v>210</v>
      </c>
      <c r="C8" s="169" t="s">
        <v>178</v>
      </c>
      <c r="D8" s="115"/>
      <c r="E8" s="114"/>
    </row>
    <row r="9" spans="1:5" ht="15.6" thickTop="1" thickBot="1" x14ac:dyDescent="0.35">
      <c r="A9" s="108" t="s">
        <v>31</v>
      </c>
      <c r="B9" s="109">
        <f>SUM(B2:B8)</f>
        <v>33759</v>
      </c>
      <c r="C9" s="110"/>
      <c r="D9" s="111"/>
      <c r="E9" s="110"/>
    </row>
    <row r="10" spans="1:5" x14ac:dyDescent="0.3">
      <c r="A10" s="74" t="s">
        <v>3</v>
      </c>
      <c r="B10" s="75" t="s">
        <v>146</v>
      </c>
      <c r="C10" s="76" t="s">
        <v>132</v>
      </c>
      <c r="D10" s="75" t="s">
        <v>147</v>
      </c>
      <c r="E10" s="76" t="s">
        <v>133</v>
      </c>
    </row>
    <row r="11" spans="1:5" x14ac:dyDescent="0.3">
      <c r="A11" s="35" t="s">
        <v>32</v>
      </c>
      <c r="B11" s="36">
        <v>800</v>
      </c>
      <c r="C11" s="37"/>
      <c r="D11" s="31"/>
      <c r="E11" s="37"/>
    </row>
    <row r="12" spans="1:5" x14ac:dyDescent="0.3">
      <c r="A12" s="35" t="s">
        <v>72</v>
      </c>
      <c r="B12" s="38"/>
      <c r="C12" s="39"/>
      <c r="D12" s="40"/>
      <c r="E12" s="39"/>
    </row>
    <row r="13" spans="1:5" x14ac:dyDescent="0.3">
      <c r="A13" s="35" t="s">
        <v>33</v>
      </c>
      <c r="B13" s="38">
        <v>800</v>
      </c>
      <c r="C13" s="37"/>
      <c r="D13" s="40"/>
      <c r="E13" s="37"/>
    </row>
    <row r="14" spans="1:5" x14ac:dyDescent="0.3">
      <c r="A14" s="35" t="s">
        <v>71</v>
      </c>
      <c r="B14" s="38">
        <v>600</v>
      </c>
      <c r="C14" s="39"/>
      <c r="D14" s="40"/>
      <c r="E14" s="39"/>
    </row>
    <row r="15" spans="1:5" x14ac:dyDescent="0.3">
      <c r="A15" s="35" t="s">
        <v>34</v>
      </c>
      <c r="B15" s="38">
        <v>800</v>
      </c>
      <c r="C15" s="37"/>
      <c r="D15" s="40"/>
      <c r="E15" s="37"/>
    </row>
    <row r="16" spans="1:5" x14ac:dyDescent="0.3">
      <c r="A16" s="35" t="s">
        <v>73</v>
      </c>
      <c r="B16" s="38"/>
      <c r="C16" s="41"/>
      <c r="D16" s="40"/>
      <c r="E16" s="41"/>
    </row>
    <row r="17" spans="1:5" ht="27" x14ac:dyDescent="0.3">
      <c r="A17" s="35" t="s">
        <v>35</v>
      </c>
      <c r="B17" s="38">
        <v>3560</v>
      </c>
      <c r="C17" s="180" t="s">
        <v>184</v>
      </c>
      <c r="D17" s="40"/>
      <c r="E17" s="37"/>
    </row>
    <row r="18" spans="1:5" x14ac:dyDescent="0.3">
      <c r="A18" s="35" t="s">
        <v>74</v>
      </c>
      <c r="B18" s="38"/>
      <c r="C18" s="39"/>
      <c r="D18" s="40"/>
      <c r="E18" s="39"/>
    </row>
    <row r="19" spans="1:5" x14ac:dyDescent="0.3">
      <c r="A19" s="35" t="s">
        <v>36</v>
      </c>
      <c r="B19" s="38">
        <v>800</v>
      </c>
      <c r="C19" s="37"/>
      <c r="D19" s="40"/>
      <c r="E19" s="37"/>
    </row>
    <row r="20" spans="1:5" x14ac:dyDescent="0.3">
      <c r="A20" s="35" t="s">
        <v>37</v>
      </c>
      <c r="B20" s="38">
        <v>600</v>
      </c>
      <c r="C20" s="41"/>
      <c r="D20" s="40"/>
      <c r="E20" s="41"/>
    </row>
    <row r="21" spans="1:5" x14ac:dyDescent="0.3">
      <c r="A21" s="35" t="s">
        <v>38</v>
      </c>
      <c r="B21" s="38">
        <v>800</v>
      </c>
      <c r="C21" s="37"/>
      <c r="D21" s="40"/>
      <c r="E21" s="37"/>
    </row>
    <row r="22" spans="1:5" x14ac:dyDescent="0.3">
      <c r="A22" s="35" t="s">
        <v>39</v>
      </c>
      <c r="B22" s="38"/>
      <c r="C22" s="39"/>
      <c r="D22" s="40"/>
      <c r="E22" s="39"/>
    </row>
    <row r="23" spans="1:5" x14ac:dyDescent="0.3">
      <c r="A23" s="35" t="s">
        <v>40</v>
      </c>
      <c r="B23" s="36">
        <v>200</v>
      </c>
      <c r="C23" s="37"/>
      <c r="D23" s="31"/>
      <c r="E23" s="37"/>
    </row>
    <row r="24" spans="1:5" x14ac:dyDescent="0.3">
      <c r="A24" s="35" t="s">
        <v>41</v>
      </c>
      <c r="B24" s="36">
        <v>800</v>
      </c>
      <c r="C24" s="37"/>
      <c r="D24" s="31"/>
      <c r="E24" s="37"/>
    </row>
    <row r="25" spans="1:5" x14ac:dyDescent="0.3">
      <c r="A25" s="35" t="s">
        <v>42</v>
      </c>
      <c r="B25" s="36"/>
      <c r="C25" s="41"/>
      <c r="D25" s="31"/>
      <c r="E25" s="41"/>
    </row>
    <row r="26" spans="1:5" x14ac:dyDescent="0.3">
      <c r="A26" s="35" t="s">
        <v>43</v>
      </c>
      <c r="B26" s="36">
        <v>800</v>
      </c>
      <c r="C26" s="37"/>
      <c r="D26" s="31"/>
      <c r="E26" s="37"/>
    </row>
    <row r="27" spans="1:5" x14ac:dyDescent="0.3">
      <c r="A27" s="35" t="s">
        <v>44</v>
      </c>
      <c r="B27" s="36">
        <v>600</v>
      </c>
      <c r="C27" s="37"/>
      <c r="D27" s="31"/>
      <c r="E27" s="37"/>
    </row>
    <row r="28" spans="1:5" x14ac:dyDescent="0.3">
      <c r="A28" s="35" t="s">
        <v>45</v>
      </c>
      <c r="B28" s="36">
        <v>800</v>
      </c>
      <c r="C28" s="37"/>
      <c r="D28" s="31"/>
      <c r="E28" s="37"/>
    </row>
    <row r="29" spans="1:5" x14ac:dyDescent="0.3">
      <c r="A29" s="35" t="s">
        <v>46</v>
      </c>
      <c r="B29" s="36">
        <v>600</v>
      </c>
      <c r="C29" s="41"/>
      <c r="D29" s="31"/>
      <c r="E29" s="41"/>
    </row>
    <row r="30" spans="1:5" ht="27" x14ac:dyDescent="0.3">
      <c r="A30" s="35" t="s">
        <v>47</v>
      </c>
      <c r="B30" s="36">
        <v>3560</v>
      </c>
      <c r="C30" s="37" t="s">
        <v>184</v>
      </c>
      <c r="D30" s="31"/>
      <c r="E30" s="37"/>
    </row>
    <row r="31" spans="1:5" x14ac:dyDescent="0.3">
      <c r="A31" s="35" t="s">
        <v>48</v>
      </c>
      <c r="B31" s="36"/>
      <c r="C31" s="37"/>
      <c r="D31" s="31"/>
      <c r="E31" s="37"/>
    </row>
    <row r="32" spans="1:5" x14ac:dyDescent="0.3">
      <c r="A32" s="35" t="s">
        <v>138</v>
      </c>
      <c r="B32" s="36"/>
      <c r="C32" s="37"/>
      <c r="D32" s="31"/>
      <c r="E32" s="37"/>
    </row>
    <row r="33" spans="1:5" x14ac:dyDescent="0.3">
      <c r="A33" s="35" t="s">
        <v>151</v>
      </c>
      <c r="B33" s="36">
        <v>50</v>
      </c>
      <c r="C33" s="37"/>
      <c r="D33" s="31"/>
      <c r="E33" s="37"/>
    </row>
    <row r="34" spans="1:5" x14ac:dyDescent="0.3">
      <c r="A34" s="35" t="s">
        <v>75</v>
      </c>
      <c r="B34" s="36"/>
      <c r="C34" s="37"/>
      <c r="D34" s="31"/>
      <c r="E34" s="37"/>
    </row>
    <row r="35" spans="1:5" ht="15" thickBot="1" x14ac:dyDescent="0.35">
      <c r="A35" s="119" t="s">
        <v>76</v>
      </c>
      <c r="B35" s="120"/>
      <c r="C35" s="121"/>
      <c r="D35" s="115"/>
      <c r="E35" s="121"/>
    </row>
    <row r="36" spans="1:5" ht="15.6" thickTop="1" thickBot="1" x14ac:dyDescent="0.35">
      <c r="A36" s="116" t="s">
        <v>49</v>
      </c>
      <c r="B36" s="117">
        <f>SUM(B11:B35)</f>
        <v>16170</v>
      </c>
      <c r="C36" s="118"/>
      <c r="D36" s="111"/>
      <c r="E36" s="118"/>
    </row>
    <row r="37" spans="1:5" x14ac:dyDescent="0.3">
      <c r="A37" s="74" t="s">
        <v>4</v>
      </c>
      <c r="B37" s="75" t="s">
        <v>146</v>
      </c>
      <c r="C37" s="76" t="s">
        <v>132</v>
      </c>
      <c r="D37" s="75" t="s">
        <v>147</v>
      </c>
      <c r="E37" s="76" t="s">
        <v>133</v>
      </c>
    </row>
    <row r="38" spans="1:5" ht="79.8" x14ac:dyDescent="0.3">
      <c r="A38" s="25" t="s">
        <v>50</v>
      </c>
      <c r="B38" s="190">
        <v>12000</v>
      </c>
      <c r="C38" s="191"/>
      <c r="D38" s="192" t="s">
        <v>181</v>
      </c>
      <c r="E38" s="44"/>
    </row>
    <row r="39" spans="1:5" ht="15" thickBot="1" x14ac:dyDescent="0.35">
      <c r="A39" s="124" t="s">
        <v>51</v>
      </c>
      <c r="B39" s="125"/>
      <c r="C39" s="126"/>
      <c r="D39" s="127"/>
      <c r="E39" s="126"/>
    </row>
    <row r="40" spans="1:5" ht="15.6" thickTop="1" thickBot="1" x14ac:dyDescent="0.35">
      <c r="A40" s="122" t="s">
        <v>52</v>
      </c>
      <c r="B40" s="90">
        <f>SUM(B38:B39)</f>
        <v>12000</v>
      </c>
      <c r="C40" s="123"/>
      <c r="D40" s="90">
        <f>SUM(D38:D39)</f>
        <v>0</v>
      </c>
      <c r="E40" s="123"/>
    </row>
    <row r="41" spans="1:5" x14ac:dyDescent="0.3">
      <c r="A41" s="77" t="s">
        <v>5</v>
      </c>
      <c r="B41" s="78" t="s">
        <v>146</v>
      </c>
      <c r="C41" s="79" t="s">
        <v>132</v>
      </c>
      <c r="D41" s="78" t="s">
        <v>147</v>
      </c>
      <c r="E41" s="79" t="s">
        <v>133</v>
      </c>
    </row>
    <row r="42" spans="1:5" x14ac:dyDescent="0.3">
      <c r="A42" s="46"/>
      <c r="B42" s="47"/>
      <c r="C42" s="48"/>
      <c r="D42" s="49"/>
      <c r="E42" s="50"/>
    </row>
    <row r="43" spans="1:5" ht="15" thickBot="1" x14ac:dyDescent="0.35">
      <c r="A43" s="51" t="s">
        <v>53</v>
      </c>
      <c r="B43" s="52"/>
      <c r="C43" s="53"/>
      <c r="D43" s="54">
        <f>SUM(D42)</f>
        <v>0</v>
      </c>
      <c r="E43" s="55"/>
    </row>
    <row r="44" spans="1:5" x14ac:dyDescent="0.3">
      <c r="A44" s="80" t="s">
        <v>6</v>
      </c>
      <c r="B44" s="75" t="s">
        <v>146</v>
      </c>
      <c r="C44" s="76" t="s">
        <v>132</v>
      </c>
      <c r="D44" s="75" t="s">
        <v>147</v>
      </c>
      <c r="E44" s="76" t="s">
        <v>133</v>
      </c>
    </row>
    <row r="45" spans="1:5" x14ac:dyDescent="0.3">
      <c r="A45" s="35" t="s">
        <v>54</v>
      </c>
      <c r="B45" s="31"/>
      <c r="C45" s="181"/>
      <c r="D45" s="31"/>
      <c r="E45" s="56"/>
    </row>
    <row r="46" spans="1:5" x14ac:dyDescent="0.3">
      <c r="A46" s="35" t="s">
        <v>55</v>
      </c>
      <c r="B46" s="31"/>
      <c r="C46" s="56"/>
      <c r="D46" s="31"/>
      <c r="E46" s="56"/>
    </row>
    <row r="47" spans="1:5" x14ac:dyDescent="0.3">
      <c r="A47" s="35" t="s">
        <v>56</v>
      </c>
      <c r="B47" s="31">
        <v>150</v>
      </c>
      <c r="C47" s="56"/>
      <c r="D47" s="31"/>
      <c r="E47" s="56"/>
    </row>
    <row r="48" spans="1:5" x14ac:dyDescent="0.3">
      <c r="A48" s="35" t="s">
        <v>57</v>
      </c>
      <c r="B48" s="31">
        <v>250</v>
      </c>
      <c r="C48" s="56"/>
      <c r="D48" s="31"/>
      <c r="E48" s="56"/>
    </row>
    <row r="49" spans="1:5" x14ac:dyDescent="0.3">
      <c r="A49" s="35" t="s">
        <v>58</v>
      </c>
      <c r="B49" s="31">
        <v>1500</v>
      </c>
      <c r="C49" s="56"/>
      <c r="D49" s="31"/>
      <c r="E49" s="56"/>
    </row>
    <row r="50" spans="1:5" x14ac:dyDescent="0.3">
      <c r="A50" s="35" t="s">
        <v>59</v>
      </c>
      <c r="B50" s="31">
        <v>1250</v>
      </c>
      <c r="C50" s="56"/>
      <c r="D50" s="31"/>
      <c r="E50" s="56"/>
    </row>
    <row r="51" spans="1:5" ht="15" thickBot="1" x14ac:dyDescent="0.35">
      <c r="A51" s="119" t="s">
        <v>60</v>
      </c>
      <c r="B51" s="115"/>
      <c r="C51" s="129"/>
      <c r="D51" s="115"/>
      <c r="E51" s="129"/>
    </row>
    <row r="52" spans="1:5" ht="15.6" thickTop="1" thickBot="1" x14ac:dyDescent="0.35">
      <c r="A52" s="116" t="s">
        <v>61</v>
      </c>
      <c r="B52" s="111">
        <f>SUM(B45:B51)</f>
        <v>3150</v>
      </c>
      <c r="C52" s="128"/>
      <c r="D52" s="111"/>
      <c r="E52" s="128"/>
    </row>
    <row r="53" spans="1:5" x14ac:dyDescent="0.3">
      <c r="A53" s="81" t="s">
        <v>7</v>
      </c>
      <c r="B53" s="75" t="s">
        <v>146</v>
      </c>
      <c r="C53" s="76" t="s">
        <v>133</v>
      </c>
      <c r="D53" s="75" t="s">
        <v>147</v>
      </c>
      <c r="E53" s="76" t="s">
        <v>133</v>
      </c>
    </row>
    <row r="54" spans="1:5" x14ac:dyDescent="0.3">
      <c r="A54" s="58" t="s">
        <v>62</v>
      </c>
      <c r="B54" s="43">
        <v>125</v>
      </c>
      <c r="C54" s="45"/>
      <c r="D54" s="27"/>
      <c r="E54" s="45"/>
    </row>
    <row r="55" spans="1:5" x14ac:dyDescent="0.3">
      <c r="A55" s="58" t="s">
        <v>63</v>
      </c>
      <c r="B55" s="43">
        <v>1000</v>
      </c>
      <c r="C55" s="45"/>
      <c r="D55" s="27"/>
      <c r="E55" s="45"/>
    </row>
    <row r="56" spans="1:5" ht="15" thickBot="1" x14ac:dyDescent="0.35">
      <c r="A56" s="133" t="s">
        <v>64</v>
      </c>
      <c r="B56" s="125">
        <v>40</v>
      </c>
      <c r="C56" s="126"/>
      <c r="D56" s="125"/>
      <c r="E56" s="126"/>
    </row>
    <row r="57" spans="1:5" ht="15.6" thickTop="1" thickBot="1" x14ac:dyDescent="0.35">
      <c r="A57" s="130" t="s">
        <v>65</v>
      </c>
      <c r="B57" s="131">
        <f>SUM(B54:B56)</f>
        <v>1165</v>
      </c>
      <c r="C57" s="132"/>
      <c r="D57" s="131"/>
      <c r="E57" s="132"/>
    </row>
    <row r="58" spans="1:5" x14ac:dyDescent="0.3">
      <c r="A58" s="74" t="s">
        <v>8</v>
      </c>
      <c r="B58" s="75" t="s">
        <v>146</v>
      </c>
      <c r="C58" s="76" t="s">
        <v>133</v>
      </c>
      <c r="D58" s="75" t="s">
        <v>147</v>
      </c>
      <c r="E58" s="76" t="s">
        <v>132</v>
      </c>
    </row>
    <row r="59" spans="1:5" x14ac:dyDescent="0.3">
      <c r="A59" s="35" t="s">
        <v>139</v>
      </c>
      <c r="B59" s="31">
        <v>0</v>
      </c>
      <c r="C59" s="56"/>
      <c r="D59" s="31"/>
      <c r="E59" s="56"/>
    </row>
    <row r="60" spans="1:5" ht="15" thickBot="1" x14ac:dyDescent="0.35">
      <c r="A60" s="42" t="s">
        <v>66</v>
      </c>
      <c r="B60" s="34">
        <f>SUM(B59)</f>
        <v>0</v>
      </c>
      <c r="C60" s="57"/>
      <c r="D60" s="34">
        <f>SUM(D59)</f>
        <v>0</v>
      </c>
      <c r="E60" s="57"/>
    </row>
    <row r="61" spans="1:5" x14ac:dyDescent="0.3">
      <c r="A61" s="82" t="s">
        <v>9</v>
      </c>
      <c r="B61" s="78" t="s">
        <v>146</v>
      </c>
      <c r="C61" s="79" t="s">
        <v>133</v>
      </c>
      <c r="D61" s="78" t="s">
        <v>147</v>
      </c>
      <c r="E61" s="79" t="s">
        <v>132</v>
      </c>
    </row>
    <row r="62" spans="1:5" x14ac:dyDescent="0.3">
      <c r="A62" s="59" t="s">
        <v>67</v>
      </c>
      <c r="B62" s="60">
        <v>0</v>
      </c>
      <c r="C62" s="61"/>
      <c r="D62" s="60"/>
      <c r="E62" s="62"/>
    </row>
    <row r="63" spans="1:5" ht="15" thickBot="1" x14ac:dyDescent="0.35">
      <c r="A63" s="63" t="s">
        <v>68</v>
      </c>
      <c r="B63" s="64">
        <v>0</v>
      </c>
      <c r="C63" s="65"/>
      <c r="D63" s="64"/>
      <c r="E63" s="65"/>
    </row>
    <row r="64" spans="1:5" x14ac:dyDescent="0.3">
      <c r="A64" s="82" t="s">
        <v>201</v>
      </c>
      <c r="B64" s="78" t="s">
        <v>146</v>
      </c>
      <c r="C64" s="79" t="s">
        <v>133</v>
      </c>
      <c r="D64" s="78" t="s">
        <v>147</v>
      </c>
      <c r="E64" s="79" t="s">
        <v>132</v>
      </c>
    </row>
    <row r="65" spans="1:5" x14ac:dyDescent="0.3">
      <c r="A65" s="196" t="s">
        <v>200</v>
      </c>
      <c r="B65" s="197"/>
      <c r="C65" s="198"/>
      <c r="D65" s="197"/>
      <c r="E65" s="198"/>
    </row>
    <row r="66" spans="1:5" x14ac:dyDescent="0.3">
      <c r="A66" s="196" t="s">
        <v>202</v>
      </c>
      <c r="B66" s="197">
        <v>0</v>
      </c>
      <c r="C66" s="198"/>
      <c r="D66" s="197"/>
      <c r="E66" s="198"/>
    </row>
    <row r="67" spans="1:5" x14ac:dyDescent="0.3">
      <c r="A67" s="82" t="s">
        <v>10</v>
      </c>
      <c r="B67" s="78" t="s">
        <v>146</v>
      </c>
      <c r="C67" s="79" t="s">
        <v>133</v>
      </c>
      <c r="D67" s="78" t="s">
        <v>147</v>
      </c>
      <c r="E67" s="79" t="s">
        <v>132</v>
      </c>
    </row>
    <row r="68" spans="1:5" x14ac:dyDescent="0.3">
      <c r="A68" s="59" t="s">
        <v>69</v>
      </c>
      <c r="B68" s="60">
        <v>1200</v>
      </c>
      <c r="C68" s="62"/>
      <c r="D68" s="60"/>
      <c r="E68" s="62"/>
    </row>
    <row r="69" spans="1:5" ht="15" thickBot="1" x14ac:dyDescent="0.35">
      <c r="A69" s="66" t="s">
        <v>70</v>
      </c>
      <c r="B69" s="67">
        <f>SUM(B68)</f>
        <v>1200</v>
      </c>
      <c r="C69" s="68"/>
      <c r="D69" s="67"/>
      <c r="E69" s="68"/>
    </row>
    <row r="70" spans="1:5" ht="15.6" thickTop="1" thickBot="1" x14ac:dyDescent="0.35">
      <c r="A70" s="83" t="s">
        <v>11</v>
      </c>
      <c r="B70" s="69">
        <f>SUM(B9,B36,B40,B43,B52,B57,B60,B63,B69,B66)</f>
        <v>67444</v>
      </c>
      <c r="C70" s="70"/>
      <c r="D70" s="69"/>
      <c r="E70" s="70"/>
    </row>
  </sheetData>
  <printOptions horizontalCentered="1"/>
  <pageMargins left="0.7" right="0.7" top="0.75" bottom="0.75" header="0.3" footer="0.3"/>
  <pageSetup scale="60" orientation="portrait" r:id="rId1"/>
  <headerFooter>
    <oddHeader>&amp;CASTD Nebraska
Statement of Revenue, Expenses and Changes in Cash Balance
Income As of (Date)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view="pageLayout" zoomScaleNormal="100" workbookViewId="0"/>
  </sheetViews>
  <sheetFormatPr defaultRowHeight="14.4" x14ac:dyDescent="0.3"/>
  <cols>
    <col min="1" max="1" width="30.6640625" customWidth="1"/>
    <col min="2" max="5" width="15.6640625" customWidth="1"/>
  </cols>
  <sheetData>
    <row r="1" spans="1:5" ht="15" customHeight="1" x14ac:dyDescent="0.3">
      <c r="A1" s="98" t="s">
        <v>13</v>
      </c>
      <c r="B1" s="99" t="s">
        <v>146</v>
      </c>
      <c r="C1" s="100" t="s">
        <v>77</v>
      </c>
      <c r="D1" s="99" t="s">
        <v>147</v>
      </c>
      <c r="E1" s="100" t="s">
        <v>78</v>
      </c>
    </row>
    <row r="2" spans="1:5" x14ac:dyDescent="0.3">
      <c r="A2" s="35" t="s">
        <v>145</v>
      </c>
      <c r="B2" s="84">
        <v>14129</v>
      </c>
      <c r="C2" s="188" t="s">
        <v>179</v>
      </c>
      <c r="D2" s="139"/>
      <c r="E2" s="85"/>
    </row>
    <row r="3" spans="1:5" ht="40.200000000000003" thickBot="1" x14ac:dyDescent="0.35">
      <c r="A3" s="119" t="s">
        <v>144</v>
      </c>
      <c r="B3" s="142">
        <v>1300</v>
      </c>
      <c r="C3" s="189" t="s">
        <v>183</v>
      </c>
      <c r="D3" s="144"/>
      <c r="E3" s="143"/>
    </row>
    <row r="4" spans="1:5" ht="15.6" thickTop="1" thickBot="1" x14ac:dyDescent="0.35">
      <c r="A4" s="140" t="s">
        <v>79</v>
      </c>
      <c r="B4" s="141">
        <f>SUM(B2:B3)</f>
        <v>15429</v>
      </c>
      <c r="C4" s="132"/>
      <c r="D4" s="141"/>
      <c r="E4" s="132"/>
    </row>
    <row r="5" spans="1:5" ht="15" customHeight="1" x14ac:dyDescent="0.3">
      <c r="A5" s="101" t="s">
        <v>14</v>
      </c>
      <c r="B5" s="102" t="s">
        <v>146</v>
      </c>
      <c r="C5" s="103" t="s">
        <v>77</v>
      </c>
      <c r="D5" s="99" t="s">
        <v>147</v>
      </c>
      <c r="E5" s="103" t="s">
        <v>78</v>
      </c>
    </row>
    <row r="6" spans="1:5" ht="93" x14ac:dyDescent="0.3">
      <c r="A6" s="35" t="s">
        <v>80</v>
      </c>
      <c r="B6" s="84">
        <v>1800</v>
      </c>
      <c r="C6" s="170" t="s">
        <v>152</v>
      </c>
      <c r="D6" s="31"/>
      <c r="E6" s="87"/>
    </row>
    <row r="7" spans="1:5" ht="66.599999999999994" x14ac:dyDescent="0.3">
      <c r="A7" s="35" t="s">
        <v>81</v>
      </c>
      <c r="B7" s="31">
        <v>1200</v>
      </c>
      <c r="C7" s="93" t="s">
        <v>185</v>
      </c>
      <c r="D7" s="31"/>
      <c r="E7" s="56"/>
    </row>
    <row r="8" spans="1:5" ht="27" x14ac:dyDescent="0.3">
      <c r="A8" s="35" t="s">
        <v>82</v>
      </c>
      <c r="B8" s="31">
        <v>1500</v>
      </c>
      <c r="C8" s="93" t="s">
        <v>153</v>
      </c>
      <c r="D8" s="31"/>
      <c r="E8" s="56"/>
    </row>
    <row r="9" spans="1:5" ht="40.200000000000003" x14ac:dyDescent="0.3">
      <c r="A9" s="35" t="s">
        <v>130</v>
      </c>
      <c r="B9" s="84">
        <v>7200</v>
      </c>
      <c r="C9" s="170" t="s">
        <v>186</v>
      </c>
      <c r="D9" s="31"/>
      <c r="E9" s="56"/>
    </row>
    <row r="10" spans="1:5" ht="27" x14ac:dyDescent="0.3">
      <c r="A10" s="35" t="s">
        <v>83</v>
      </c>
      <c r="B10" s="31">
        <v>500</v>
      </c>
      <c r="C10" s="93" t="s">
        <v>155</v>
      </c>
      <c r="D10" s="31"/>
      <c r="E10" s="56"/>
    </row>
    <row r="11" spans="1:5" ht="27" x14ac:dyDescent="0.3">
      <c r="A11" s="35" t="s">
        <v>84</v>
      </c>
      <c r="B11" s="31">
        <v>200</v>
      </c>
      <c r="C11" s="93" t="s">
        <v>156</v>
      </c>
      <c r="D11" s="31"/>
      <c r="E11" s="56"/>
    </row>
    <row r="12" spans="1:5" x14ac:dyDescent="0.3">
      <c r="A12" s="35" t="s">
        <v>85</v>
      </c>
      <c r="B12" s="84"/>
      <c r="C12" s="170"/>
      <c r="D12" s="31"/>
      <c r="E12" s="56"/>
    </row>
    <row r="13" spans="1:5" ht="40.200000000000003" x14ac:dyDescent="0.3">
      <c r="A13" s="35" t="s">
        <v>86</v>
      </c>
      <c r="B13" s="31">
        <v>3000</v>
      </c>
      <c r="C13" s="93" t="s">
        <v>157</v>
      </c>
      <c r="D13" s="31"/>
      <c r="E13" s="87"/>
    </row>
    <row r="14" spans="1:5" x14ac:dyDescent="0.3">
      <c r="A14" s="35" t="s">
        <v>87</v>
      </c>
      <c r="B14" s="31"/>
      <c r="C14" s="177"/>
      <c r="D14" s="31"/>
      <c r="E14" s="56"/>
    </row>
    <row r="15" spans="1:5" x14ac:dyDescent="0.3">
      <c r="A15" s="35" t="s">
        <v>88</v>
      </c>
      <c r="B15" s="31"/>
      <c r="C15" s="177"/>
      <c r="D15" s="31"/>
      <c r="E15" s="56"/>
    </row>
    <row r="16" spans="1:5" x14ac:dyDescent="0.3">
      <c r="A16" s="35" t="s">
        <v>89</v>
      </c>
      <c r="B16" s="31">
        <v>500</v>
      </c>
      <c r="C16" s="177" t="s">
        <v>158</v>
      </c>
      <c r="D16" s="31"/>
      <c r="E16" s="56"/>
    </row>
    <row r="17" spans="1:5" x14ac:dyDescent="0.3">
      <c r="A17" s="172" t="s">
        <v>90</v>
      </c>
      <c r="B17" s="173">
        <v>125</v>
      </c>
      <c r="C17" s="178" t="s">
        <v>158</v>
      </c>
      <c r="D17" s="173"/>
      <c r="E17" s="174"/>
    </row>
    <row r="18" spans="1:5" ht="40.799999999999997" thickBot="1" x14ac:dyDescent="0.35">
      <c r="A18" s="157" t="s">
        <v>154</v>
      </c>
      <c r="B18" s="160">
        <v>100</v>
      </c>
      <c r="C18" s="176" t="s">
        <v>187</v>
      </c>
      <c r="D18" s="160"/>
      <c r="E18" s="171"/>
    </row>
    <row r="19" spans="1:5" ht="15.6" thickTop="1" thickBot="1" x14ac:dyDescent="0.35">
      <c r="A19" s="116" t="s">
        <v>131</v>
      </c>
      <c r="B19" s="111">
        <f>SUM(B6:B18)</f>
        <v>16125</v>
      </c>
      <c r="C19" s="128"/>
      <c r="D19" s="111"/>
      <c r="E19" s="128"/>
    </row>
    <row r="20" spans="1:5" ht="15" customHeight="1" x14ac:dyDescent="0.3">
      <c r="A20" s="101" t="s">
        <v>91</v>
      </c>
      <c r="B20" s="102" t="s">
        <v>146</v>
      </c>
      <c r="C20" s="103" t="s">
        <v>77</v>
      </c>
      <c r="D20" s="99" t="s">
        <v>147</v>
      </c>
      <c r="E20" s="103" t="s">
        <v>78</v>
      </c>
    </row>
    <row r="21" spans="1:5" ht="40.200000000000003" x14ac:dyDescent="0.3">
      <c r="A21" s="35" t="s">
        <v>92</v>
      </c>
      <c r="B21" s="36">
        <v>2200</v>
      </c>
      <c r="C21" s="155" t="s">
        <v>182</v>
      </c>
      <c r="D21" s="31"/>
      <c r="E21" s="56"/>
    </row>
    <row r="22" spans="1:5" x14ac:dyDescent="0.3">
      <c r="A22" s="35" t="s">
        <v>93</v>
      </c>
      <c r="B22" s="29">
        <v>350</v>
      </c>
      <c r="C22" s="56"/>
      <c r="D22" s="31"/>
      <c r="E22" s="56"/>
    </row>
    <row r="23" spans="1:5" x14ac:dyDescent="0.3">
      <c r="A23" s="35" t="s">
        <v>94</v>
      </c>
      <c r="B23" s="29"/>
      <c r="C23" s="87"/>
      <c r="D23" s="31"/>
      <c r="E23" s="87"/>
    </row>
    <row r="24" spans="1:5" ht="27" x14ac:dyDescent="0.3">
      <c r="A24" s="35" t="s">
        <v>95</v>
      </c>
      <c r="B24" s="36">
        <v>898</v>
      </c>
      <c r="C24" s="170" t="s">
        <v>159</v>
      </c>
      <c r="D24" s="31"/>
      <c r="E24" s="88"/>
    </row>
    <row r="25" spans="1:5" x14ac:dyDescent="0.3">
      <c r="A25" s="145" t="s">
        <v>140</v>
      </c>
      <c r="B25" s="146">
        <v>250</v>
      </c>
      <c r="C25" s="147"/>
      <c r="D25" s="107"/>
      <c r="E25" s="147"/>
    </row>
    <row r="26" spans="1:5" x14ac:dyDescent="0.3">
      <c r="A26" s="161" t="s">
        <v>141</v>
      </c>
      <c r="B26" s="162">
        <v>1000</v>
      </c>
      <c r="C26" s="163"/>
      <c r="D26" s="164"/>
      <c r="E26" s="163"/>
    </row>
    <row r="27" spans="1:5" ht="15" thickBot="1" x14ac:dyDescent="0.35">
      <c r="A27" s="157" t="s">
        <v>143</v>
      </c>
      <c r="B27" s="158">
        <v>180</v>
      </c>
      <c r="C27" s="159" t="s">
        <v>206</v>
      </c>
      <c r="D27" s="160"/>
      <c r="E27" s="159"/>
    </row>
    <row r="28" spans="1:5" ht="15.6" thickTop="1" thickBot="1" x14ac:dyDescent="0.35">
      <c r="A28" s="140" t="s">
        <v>96</v>
      </c>
      <c r="B28" s="117">
        <f>SUM(B21:B27)</f>
        <v>4878</v>
      </c>
      <c r="C28" s="132"/>
      <c r="D28" s="141">
        <f>SUM(D21:D24)</f>
        <v>0</v>
      </c>
      <c r="E28" s="132"/>
    </row>
    <row r="29" spans="1:5" ht="15" customHeight="1" x14ac:dyDescent="0.3">
      <c r="A29" s="101" t="s">
        <v>16</v>
      </c>
      <c r="B29" s="104" t="s">
        <v>146</v>
      </c>
      <c r="C29" s="105" t="s">
        <v>77</v>
      </c>
      <c r="D29" s="99" t="s">
        <v>147</v>
      </c>
      <c r="E29" s="103" t="s">
        <v>78</v>
      </c>
    </row>
    <row r="30" spans="1:5" ht="27.6" thickBot="1" x14ac:dyDescent="0.35">
      <c r="A30" s="148" t="s">
        <v>97</v>
      </c>
      <c r="B30" s="193">
        <v>3000</v>
      </c>
      <c r="C30" s="149" t="s">
        <v>188</v>
      </c>
      <c r="D30" s="150"/>
      <c r="E30" s="149"/>
    </row>
    <row r="31" spans="1:5" ht="15.6" thickTop="1" thickBot="1" x14ac:dyDescent="0.35">
      <c r="A31" s="12" t="s">
        <v>98</v>
      </c>
      <c r="B31" s="194">
        <v>3000</v>
      </c>
      <c r="C31" s="89"/>
      <c r="D31" s="90">
        <f>SUM(D30)</f>
        <v>0</v>
      </c>
      <c r="E31" s="89"/>
    </row>
    <row r="32" spans="1:5" ht="15" customHeight="1" x14ac:dyDescent="0.3">
      <c r="A32" s="101" t="s">
        <v>99</v>
      </c>
      <c r="B32" s="102" t="s">
        <v>146</v>
      </c>
      <c r="C32" s="103" t="s">
        <v>77</v>
      </c>
      <c r="D32" s="99" t="s">
        <v>147</v>
      </c>
      <c r="E32" s="103" t="s">
        <v>78</v>
      </c>
    </row>
    <row r="33" spans="1:5" ht="79.8" x14ac:dyDescent="0.3">
      <c r="A33" s="91" t="s">
        <v>100</v>
      </c>
      <c r="B33" s="36">
        <v>1050</v>
      </c>
      <c r="C33" s="180" t="s">
        <v>190</v>
      </c>
      <c r="D33" s="84"/>
      <c r="E33" s="92"/>
    </row>
    <row r="34" spans="1:5" ht="145.19999999999999" x14ac:dyDescent="0.3">
      <c r="A34" s="35" t="s">
        <v>101</v>
      </c>
      <c r="B34" s="36">
        <v>1655</v>
      </c>
      <c r="C34" s="181" t="s">
        <v>189</v>
      </c>
      <c r="D34" s="182"/>
      <c r="E34" s="87"/>
    </row>
    <row r="35" spans="1:5" ht="93" thickBot="1" x14ac:dyDescent="0.35">
      <c r="A35" s="119" t="s">
        <v>102</v>
      </c>
      <c r="B35" s="120">
        <v>1694</v>
      </c>
      <c r="C35" s="183" t="s">
        <v>160</v>
      </c>
      <c r="D35" s="115"/>
      <c r="E35" s="152"/>
    </row>
    <row r="36" spans="1:5" ht="15.6" thickTop="1" thickBot="1" x14ac:dyDescent="0.35">
      <c r="A36" s="116" t="s">
        <v>103</v>
      </c>
      <c r="B36" s="151">
        <f>SUM(B33:B35)</f>
        <v>4399</v>
      </c>
      <c r="C36" s="128"/>
      <c r="D36" s="111">
        <f>SUM(D33:D35)</f>
        <v>0</v>
      </c>
      <c r="E36" s="128"/>
    </row>
    <row r="37" spans="1:5" ht="15" customHeight="1" x14ac:dyDescent="0.3">
      <c r="A37" s="101" t="s">
        <v>18</v>
      </c>
      <c r="B37" s="102" t="s">
        <v>146</v>
      </c>
      <c r="C37" s="103" t="s">
        <v>77</v>
      </c>
      <c r="D37" s="99" t="s">
        <v>147</v>
      </c>
      <c r="E37" s="103" t="s">
        <v>78</v>
      </c>
    </row>
    <row r="38" spans="1:5" ht="39.6" x14ac:dyDescent="0.3">
      <c r="A38" s="35" t="s">
        <v>104</v>
      </c>
      <c r="B38" s="84">
        <v>1400</v>
      </c>
      <c r="C38" s="181" t="s">
        <v>161</v>
      </c>
      <c r="D38" s="86"/>
      <c r="E38" s="56"/>
    </row>
    <row r="39" spans="1:5" x14ac:dyDescent="0.3">
      <c r="A39" s="35" t="s">
        <v>105</v>
      </c>
      <c r="B39" s="86">
        <v>40</v>
      </c>
      <c r="C39" s="179"/>
      <c r="D39" s="86"/>
      <c r="E39" s="56"/>
    </row>
    <row r="40" spans="1:5" x14ac:dyDescent="0.3">
      <c r="A40" s="35" t="s">
        <v>106</v>
      </c>
      <c r="B40" s="86">
        <v>3000</v>
      </c>
      <c r="C40" s="179" t="s">
        <v>162</v>
      </c>
      <c r="D40" s="86"/>
      <c r="E40" s="56"/>
    </row>
    <row r="41" spans="1:5" ht="26.4" x14ac:dyDescent="0.3">
      <c r="A41" s="35" t="s">
        <v>107</v>
      </c>
      <c r="B41" s="86">
        <v>8250</v>
      </c>
      <c r="C41" s="179" t="s">
        <v>163</v>
      </c>
      <c r="D41" s="86"/>
      <c r="E41" s="56"/>
    </row>
    <row r="42" spans="1:5" x14ac:dyDescent="0.3">
      <c r="A42" s="35" t="s">
        <v>108</v>
      </c>
      <c r="B42" s="86">
        <v>1490</v>
      </c>
      <c r="C42" s="179" t="s">
        <v>164</v>
      </c>
      <c r="D42" s="86"/>
      <c r="E42" s="87"/>
    </row>
    <row r="43" spans="1:5" ht="26.4" x14ac:dyDescent="0.3">
      <c r="A43" s="35" t="s">
        <v>109</v>
      </c>
      <c r="B43" s="86">
        <v>1500</v>
      </c>
      <c r="C43" s="179" t="s">
        <v>191</v>
      </c>
      <c r="D43" s="86"/>
      <c r="E43" s="56"/>
    </row>
    <row r="44" spans="1:5" x14ac:dyDescent="0.3">
      <c r="A44" s="35" t="s">
        <v>110</v>
      </c>
      <c r="B44" s="86">
        <v>65</v>
      </c>
      <c r="C44" s="179" t="s">
        <v>165</v>
      </c>
      <c r="D44" s="86"/>
      <c r="E44" s="56"/>
    </row>
    <row r="45" spans="1:5" x14ac:dyDescent="0.3">
      <c r="A45" s="35" t="s">
        <v>111</v>
      </c>
      <c r="B45" s="86">
        <v>250</v>
      </c>
      <c r="C45" s="179" t="s">
        <v>166</v>
      </c>
      <c r="D45" s="86"/>
      <c r="E45" s="93"/>
    </row>
    <row r="46" spans="1:5" ht="39.6" x14ac:dyDescent="0.3">
      <c r="A46" s="35" t="s">
        <v>112</v>
      </c>
      <c r="B46" s="86">
        <v>190</v>
      </c>
      <c r="C46" s="179" t="s">
        <v>192</v>
      </c>
      <c r="D46" s="86"/>
      <c r="E46" s="87"/>
    </row>
    <row r="47" spans="1:5" ht="15" thickBot="1" x14ac:dyDescent="0.35">
      <c r="A47" s="119" t="s">
        <v>113</v>
      </c>
      <c r="B47" s="154">
        <v>264</v>
      </c>
      <c r="C47" s="184" t="s">
        <v>167</v>
      </c>
      <c r="D47" s="154"/>
      <c r="E47" s="129"/>
    </row>
    <row r="48" spans="1:5" ht="15.6" thickTop="1" thickBot="1" x14ac:dyDescent="0.35">
      <c r="A48" s="116" t="s">
        <v>114</v>
      </c>
      <c r="B48" s="153">
        <f>SUM(B38:B47)</f>
        <v>16449</v>
      </c>
      <c r="C48" s="128"/>
      <c r="D48" s="111"/>
      <c r="E48" s="128"/>
    </row>
    <row r="49" spans="1:5" ht="15" customHeight="1" x14ac:dyDescent="0.3">
      <c r="A49" s="101" t="s">
        <v>19</v>
      </c>
      <c r="B49" s="102" t="s">
        <v>146</v>
      </c>
      <c r="C49" s="103" t="s">
        <v>77</v>
      </c>
      <c r="D49" s="102" t="s">
        <v>147</v>
      </c>
      <c r="E49" s="103" t="s">
        <v>78</v>
      </c>
    </row>
    <row r="50" spans="1:5" ht="79.2" x14ac:dyDescent="0.3">
      <c r="A50" s="91" t="s">
        <v>142</v>
      </c>
      <c r="B50" s="84">
        <v>700</v>
      </c>
      <c r="C50" s="181" t="s">
        <v>193</v>
      </c>
      <c r="D50" s="84"/>
      <c r="E50" s="88"/>
    </row>
    <row r="51" spans="1:5" ht="27" x14ac:dyDescent="0.3">
      <c r="A51" s="35" t="s">
        <v>115</v>
      </c>
      <c r="B51" s="31">
        <v>250</v>
      </c>
      <c r="C51" s="155" t="s">
        <v>194</v>
      </c>
      <c r="D51" s="31"/>
      <c r="E51" s="87"/>
    </row>
    <row r="52" spans="1:5" x14ac:dyDescent="0.3">
      <c r="A52" s="35" t="s">
        <v>116</v>
      </c>
      <c r="B52" s="31">
        <v>1000</v>
      </c>
      <c r="C52" s="87" t="s">
        <v>195</v>
      </c>
      <c r="D52" s="31"/>
      <c r="E52" s="56"/>
    </row>
    <row r="53" spans="1:5" ht="40.200000000000003" x14ac:dyDescent="0.3">
      <c r="A53" s="161" t="s">
        <v>117</v>
      </c>
      <c r="B53" s="164">
        <v>300</v>
      </c>
      <c r="C53" s="195" t="s">
        <v>196</v>
      </c>
      <c r="D53" s="164"/>
      <c r="E53" s="185"/>
    </row>
    <row r="54" spans="1:5" ht="80.400000000000006" thickBot="1" x14ac:dyDescent="0.35">
      <c r="A54" s="157" t="s">
        <v>168</v>
      </c>
      <c r="B54" s="160">
        <v>4000</v>
      </c>
      <c r="C54" s="175" t="s">
        <v>169</v>
      </c>
      <c r="D54" s="160"/>
      <c r="E54" s="175"/>
    </row>
    <row r="55" spans="1:5" ht="15.6" thickTop="1" thickBot="1" x14ac:dyDescent="0.35">
      <c r="A55" s="140" t="s">
        <v>118</v>
      </c>
      <c r="B55" s="141">
        <f>SUM(B50:B54)</f>
        <v>6250</v>
      </c>
      <c r="C55" s="132"/>
      <c r="D55" s="141"/>
      <c r="E55" s="132"/>
    </row>
    <row r="56" spans="1:5" ht="15" customHeight="1" x14ac:dyDescent="0.3">
      <c r="A56" s="101" t="s">
        <v>20</v>
      </c>
      <c r="B56" s="102" t="s">
        <v>146</v>
      </c>
      <c r="C56" s="103" t="s">
        <v>77</v>
      </c>
      <c r="D56" s="99" t="s">
        <v>147</v>
      </c>
      <c r="E56" s="103" t="s">
        <v>78</v>
      </c>
    </row>
    <row r="57" spans="1:5" x14ac:dyDescent="0.3">
      <c r="A57" s="35" t="s">
        <v>119</v>
      </c>
      <c r="B57" s="31">
        <v>75</v>
      </c>
      <c r="C57" s="56" t="s">
        <v>197</v>
      </c>
      <c r="D57" s="31"/>
      <c r="E57" s="56"/>
    </row>
    <row r="58" spans="1:5" ht="53.4" x14ac:dyDescent="0.3">
      <c r="A58" s="91" t="s">
        <v>120</v>
      </c>
      <c r="B58" s="84">
        <v>300</v>
      </c>
      <c r="C58" s="155" t="s">
        <v>198</v>
      </c>
      <c r="D58" s="84"/>
      <c r="E58" s="88"/>
    </row>
    <row r="59" spans="1:5" x14ac:dyDescent="0.3">
      <c r="A59" s="35" t="s">
        <v>121</v>
      </c>
      <c r="B59" s="31">
        <v>150</v>
      </c>
      <c r="C59" s="87" t="s">
        <v>170</v>
      </c>
      <c r="D59" s="31"/>
      <c r="E59" s="56"/>
    </row>
    <row r="60" spans="1:5" ht="27" x14ac:dyDescent="0.3">
      <c r="A60" s="35" t="s">
        <v>122</v>
      </c>
      <c r="B60" s="31">
        <v>1000</v>
      </c>
      <c r="C60" s="87" t="s">
        <v>199</v>
      </c>
      <c r="D60" s="31"/>
      <c r="E60" s="56"/>
    </row>
    <row r="61" spans="1:5" x14ac:dyDescent="0.3">
      <c r="A61" s="35" t="s">
        <v>123</v>
      </c>
      <c r="B61" s="31">
        <v>1750</v>
      </c>
      <c r="C61" s="87" t="s">
        <v>172</v>
      </c>
      <c r="D61" s="31"/>
      <c r="E61" s="56"/>
    </row>
    <row r="62" spans="1:5" ht="27" x14ac:dyDescent="0.3">
      <c r="A62" s="35" t="s">
        <v>124</v>
      </c>
      <c r="B62" s="31">
        <v>2250</v>
      </c>
      <c r="C62" s="87" t="s">
        <v>173</v>
      </c>
      <c r="D62" s="31"/>
      <c r="E62" s="56"/>
    </row>
    <row r="63" spans="1:5" x14ac:dyDescent="0.3">
      <c r="A63" s="35" t="s">
        <v>125</v>
      </c>
      <c r="B63" s="31">
        <v>1000</v>
      </c>
      <c r="C63" s="87" t="s">
        <v>174</v>
      </c>
      <c r="D63" s="31"/>
      <c r="E63" s="56"/>
    </row>
    <row r="64" spans="1:5" ht="15" thickBot="1" x14ac:dyDescent="0.35">
      <c r="A64" s="119" t="s">
        <v>126</v>
      </c>
      <c r="B64" s="115">
        <v>300</v>
      </c>
      <c r="C64" s="152" t="s">
        <v>171</v>
      </c>
      <c r="D64" s="115"/>
      <c r="E64" s="129"/>
    </row>
    <row r="65" spans="1:5" ht="15.6" thickTop="1" thickBot="1" x14ac:dyDescent="0.35">
      <c r="A65" s="140" t="s">
        <v>127</v>
      </c>
      <c r="B65" s="141">
        <f>SUM(B57:B64)</f>
        <v>6825</v>
      </c>
      <c r="C65" s="156"/>
      <c r="D65" s="141"/>
      <c r="E65" s="132"/>
    </row>
    <row r="66" spans="1:5" ht="15" customHeight="1" x14ac:dyDescent="0.3">
      <c r="A66" s="199" t="s">
        <v>203</v>
      </c>
      <c r="B66" s="102" t="s">
        <v>146</v>
      </c>
      <c r="C66" s="103" t="s">
        <v>77</v>
      </c>
      <c r="D66" s="99" t="s">
        <v>147</v>
      </c>
      <c r="E66" s="103" t="s">
        <v>78</v>
      </c>
    </row>
    <row r="67" spans="1:5" ht="27" x14ac:dyDescent="0.3">
      <c r="A67" s="59" t="s">
        <v>204</v>
      </c>
      <c r="B67" s="60">
        <v>400</v>
      </c>
      <c r="C67" s="62" t="s">
        <v>205</v>
      </c>
      <c r="D67" s="60"/>
      <c r="E67" s="62"/>
    </row>
    <row r="68" spans="1:5" ht="15" thickBot="1" x14ac:dyDescent="0.35">
      <c r="A68" s="63" t="s">
        <v>202</v>
      </c>
      <c r="B68" s="64">
        <v>400</v>
      </c>
      <c r="C68" s="65"/>
      <c r="D68" s="64"/>
      <c r="E68" s="65"/>
    </row>
    <row r="69" spans="1:5" x14ac:dyDescent="0.3">
      <c r="A69" s="204" t="s">
        <v>21</v>
      </c>
      <c r="B69" s="205" t="s">
        <v>146</v>
      </c>
      <c r="C69" s="206" t="s">
        <v>132</v>
      </c>
      <c r="D69" s="205" t="s">
        <v>147</v>
      </c>
      <c r="E69" s="206" t="s">
        <v>132</v>
      </c>
    </row>
    <row r="70" spans="1:5" x14ac:dyDescent="0.3">
      <c r="A70" s="200" t="s">
        <v>128</v>
      </c>
      <c r="B70" s="201">
        <v>1550</v>
      </c>
      <c r="C70" s="202"/>
      <c r="D70" s="203"/>
      <c r="E70" s="202"/>
    </row>
    <row r="71" spans="1:5" ht="15" thickBot="1" x14ac:dyDescent="0.35">
      <c r="A71" s="94" t="s">
        <v>129</v>
      </c>
      <c r="B71" s="95">
        <v>1550</v>
      </c>
      <c r="C71" s="96"/>
      <c r="D71" s="97">
        <f>SUM(D70)</f>
        <v>0</v>
      </c>
      <c r="E71" s="96"/>
    </row>
    <row r="72" spans="1:5" ht="15.6" thickTop="1" thickBot="1" x14ac:dyDescent="0.35">
      <c r="A72" s="106" t="s">
        <v>22</v>
      </c>
      <c r="B72" s="69">
        <f>SUM(B4,B19,B28,B31,B36,B48,B55,B65,B71,B68)</f>
        <v>75305</v>
      </c>
      <c r="C72" s="70"/>
      <c r="D72" s="69">
        <f>SUM(D4,D19,D28,D31,D36,D48,D55,D71,D65)</f>
        <v>0</v>
      </c>
      <c r="E72" s="70"/>
    </row>
  </sheetData>
  <printOptions horizontalCentered="1"/>
  <pageMargins left="0.7" right="0.7" top="0.75" bottom="0.75" header="0.3" footer="0.3"/>
  <pageSetup scale="34" orientation="portrait" r:id="rId1"/>
  <headerFooter>
    <oddHeader xml:space="preserve">&amp;CASTD Nebraska
Statement of Revenue, Expenses and Changes in Cash Balance
Expenses As of (Date)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Wedel</dc:creator>
  <cp:lastModifiedBy>Pati Carr</cp:lastModifiedBy>
  <cp:lastPrinted>2013-12-02T15:58:32Z</cp:lastPrinted>
  <dcterms:created xsi:type="dcterms:W3CDTF">2012-09-07T13:31:39Z</dcterms:created>
  <dcterms:modified xsi:type="dcterms:W3CDTF">2014-01-04T03:51:42Z</dcterms:modified>
</cp:coreProperties>
</file>